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2023\23186 NCR Commons at Grant Remodel\00Admin\Program Info\"/>
    </mc:Choice>
  </mc:AlternateContent>
  <xr:revisionPtr revIDLastSave="0" documentId="13_ncr:1_{DBD9849D-7790-4C21-B87F-3FC0CB91A6BE}" xr6:coauthVersionLast="47" xr6:coauthVersionMax="47" xr10:uidLastSave="{00000000-0000-0000-0000-000000000000}"/>
  <bookViews>
    <workbookView xWindow="29070" yWindow="975" windowWidth="21840" windowHeight="14175" activeTab="1" xr2:uid="{00000000-000D-0000-FFFF-FFFF00000000}"/>
  </bookViews>
  <sheets>
    <sheet name="PROJECT INFO" sheetId="9" r:id="rId1"/>
    <sheet name="SCOPE" sheetId="4" r:id="rId2"/>
    <sheet name="Trade Item" sheetId="6" r:id="rId3"/>
    <sheet name="Origin of Scope" sheetId="5" r:id="rId4"/>
    <sheet name="File Info" sheetId="8" r:id="rId5"/>
  </sheets>
  <definedNames>
    <definedName name="_Hlk524510453" localSheetId="1">SCOPE!#REF!</definedName>
    <definedName name="_Hlk524510496" localSheetId="1">SCOPE!#REF!</definedName>
    <definedName name="_Hlk524511162" localSheetId="1">SCOPE!#REF!</definedName>
    <definedName name="_Hlk524520061" localSheetId="1">SCOPE!$D$248</definedName>
    <definedName name="_Hlk524520087" localSheetId="1">SCOPE!#REF!</definedName>
    <definedName name="_Hlk524523978" localSheetId="1">SCOPE!#REF!</definedName>
    <definedName name="_Hlk524524016" localSheetId="1">SCOPE!#REF!</definedName>
    <definedName name="_Hlk524524041" localSheetId="1">SCOPE!#REF!</definedName>
    <definedName name="_xlnm.Print_Area" localSheetId="1">SCOPE!$C:$L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52" i="4" l="1"/>
  <c r="C356" i="4"/>
  <c r="C349" i="4"/>
  <c r="C268" i="4"/>
  <c r="L268" i="4"/>
  <c r="L266" i="4"/>
  <c r="L241" i="4"/>
  <c r="C241" i="4"/>
  <c r="L249" i="4"/>
  <c r="C249" i="4"/>
  <c r="L140" i="4"/>
  <c r="C140" i="4"/>
  <c r="L124" i="4"/>
  <c r="C124" i="4"/>
  <c r="L123" i="4"/>
  <c r="C123" i="4"/>
  <c r="L122" i="4"/>
  <c r="C122" i="4"/>
  <c r="L112" i="4"/>
  <c r="C112" i="4"/>
  <c r="L113" i="4"/>
  <c r="C113" i="4"/>
  <c r="L114" i="4"/>
  <c r="C114" i="4"/>
  <c r="L106" i="4"/>
  <c r="C106" i="4"/>
  <c r="L105" i="4"/>
  <c r="C105" i="4"/>
  <c r="L39" i="4"/>
  <c r="C39" i="4"/>
  <c r="L37" i="4"/>
  <c r="C37" i="4"/>
  <c r="L25" i="4"/>
  <c r="C25" i="4"/>
  <c r="L35" i="4"/>
  <c r="C35" i="4"/>
  <c r="L36" i="4"/>
  <c r="C36" i="4"/>
  <c r="C13" i="4"/>
  <c r="C5" i="4"/>
  <c r="C190" i="4"/>
  <c r="L190" i="4"/>
  <c r="C191" i="4"/>
  <c r="L191" i="4"/>
  <c r="C192" i="4"/>
  <c r="L192" i="4"/>
  <c r="C193" i="4"/>
  <c r="L193" i="4"/>
  <c r="C194" i="4"/>
  <c r="L194" i="4"/>
  <c r="C196" i="4"/>
  <c r="L196" i="4"/>
  <c r="C197" i="4"/>
  <c r="L197" i="4"/>
  <c r="C198" i="4"/>
  <c r="L198" i="4"/>
  <c r="C199" i="4"/>
  <c r="L199" i="4"/>
  <c r="L352" i="4" l="1"/>
  <c r="C419" i="4"/>
  <c r="C420" i="4"/>
  <c r="C418" i="4"/>
  <c r="C425" i="4"/>
  <c r="C426" i="4"/>
  <c r="C427" i="4"/>
  <c r="C428" i="4"/>
  <c r="C429" i="4"/>
  <c r="C430" i="4"/>
  <c r="C431" i="4"/>
  <c r="C432" i="4"/>
  <c r="C433" i="4"/>
  <c r="C434" i="4"/>
  <c r="C435" i="4"/>
  <c r="L464" i="4"/>
  <c r="L450" i="4"/>
  <c r="L451" i="4"/>
  <c r="L452" i="4"/>
  <c r="L453" i="4"/>
  <c r="L454" i="4"/>
  <c r="L455" i="4"/>
  <c r="L456" i="4"/>
  <c r="L457" i="4"/>
  <c r="L458" i="4"/>
  <c r="L459" i="4"/>
  <c r="L460" i="4"/>
  <c r="L461" i="4"/>
  <c r="L443" i="4"/>
  <c r="L444" i="4"/>
  <c r="L445" i="4"/>
  <c r="L446" i="4"/>
  <c r="L447" i="4"/>
  <c r="L442" i="4"/>
  <c r="L440" i="4"/>
  <c r="L439" i="4"/>
  <c r="L426" i="4"/>
  <c r="L427" i="4"/>
  <c r="L428" i="4"/>
  <c r="L429" i="4"/>
  <c r="L430" i="4"/>
  <c r="L431" i="4"/>
  <c r="L432" i="4"/>
  <c r="L433" i="4"/>
  <c r="L434" i="4"/>
  <c r="L435" i="4"/>
  <c r="L436" i="4"/>
  <c r="L423" i="4"/>
  <c r="L419" i="4"/>
  <c r="L420" i="4"/>
  <c r="L421" i="4"/>
  <c r="L418" i="4"/>
  <c r="L405" i="4"/>
  <c r="L406" i="4"/>
  <c r="L407" i="4"/>
  <c r="L408" i="4"/>
  <c r="L409" i="4"/>
  <c r="L410" i="4"/>
  <c r="L411" i="4"/>
  <c r="L412" i="4"/>
  <c r="L413" i="4"/>
  <c r="L414" i="4"/>
  <c r="L401" i="4"/>
  <c r="L402" i="4"/>
  <c r="L400" i="4"/>
  <c r="L392" i="4"/>
  <c r="L393" i="4"/>
  <c r="L394" i="4"/>
  <c r="L395" i="4"/>
  <c r="L396" i="4"/>
  <c r="L397" i="4"/>
  <c r="L398" i="4"/>
  <c r="L385" i="4"/>
  <c r="L386" i="4"/>
  <c r="L387" i="4"/>
  <c r="L389" i="4"/>
  <c r="L375" i="4"/>
  <c r="L376" i="4"/>
  <c r="L377" i="4"/>
  <c r="L378" i="4"/>
  <c r="L379" i="4"/>
  <c r="L380" i="4"/>
  <c r="L368" i="4"/>
  <c r="L369" i="4"/>
  <c r="L370" i="4"/>
  <c r="L371" i="4"/>
  <c r="L360" i="4"/>
  <c r="L361" i="4"/>
  <c r="L362" i="4"/>
  <c r="L363" i="4"/>
  <c r="L364" i="4"/>
  <c r="L365" i="4"/>
  <c r="L357" i="4"/>
  <c r="L355" i="4"/>
  <c r="L349" i="4"/>
  <c r="L350" i="4"/>
  <c r="L334" i="4"/>
  <c r="L335" i="4"/>
  <c r="L336" i="4"/>
  <c r="L337" i="4"/>
  <c r="L338" i="4"/>
  <c r="L339" i="4"/>
  <c r="L340" i="4"/>
  <c r="L341" i="4"/>
  <c r="L342" i="4"/>
  <c r="L325" i="4"/>
  <c r="L326" i="4"/>
  <c r="L327" i="4"/>
  <c r="L328" i="4"/>
  <c r="L329" i="4"/>
  <c r="L330" i="4"/>
  <c r="L331" i="4"/>
  <c r="L319" i="4"/>
  <c r="L320" i="4"/>
  <c r="L321" i="4"/>
  <c r="L312" i="4"/>
  <c r="L313" i="4"/>
  <c r="L308" i="4"/>
  <c r="L309" i="4"/>
  <c r="L302" i="4"/>
  <c r="L301" i="4"/>
  <c r="L298" i="4"/>
  <c r="L299" i="4"/>
  <c r="L297" i="4"/>
  <c r="L293" i="4"/>
  <c r="L294" i="4"/>
  <c r="L288" i="4"/>
  <c r="L289" i="4"/>
  <c r="L290" i="4"/>
  <c r="L285" i="4"/>
  <c r="L278" i="4"/>
  <c r="L279" i="4"/>
  <c r="L280" i="4"/>
  <c r="L281" i="4"/>
  <c r="L282" i="4"/>
  <c r="L283" i="4"/>
  <c r="L284" i="4"/>
  <c r="L274" i="4"/>
  <c r="L269" i="4"/>
  <c r="L262" i="4"/>
  <c r="L263" i="4"/>
  <c r="L264" i="4"/>
  <c r="L265" i="4"/>
  <c r="L250" i="4"/>
  <c r="L251" i="4"/>
  <c r="L252" i="4"/>
  <c r="L253" i="4"/>
  <c r="L254" i="4"/>
  <c r="L242" i="4"/>
  <c r="L243" i="4"/>
  <c r="L244" i="4"/>
  <c r="L245" i="4"/>
  <c r="L228" i="4"/>
  <c r="L229" i="4"/>
  <c r="L230" i="4"/>
  <c r="L231" i="4"/>
  <c r="L232" i="4"/>
  <c r="L233" i="4"/>
  <c r="L234" i="4"/>
  <c r="L235" i="4"/>
  <c r="L236" i="4"/>
  <c r="L237" i="4"/>
  <c r="L218" i="4"/>
  <c r="L219" i="4"/>
  <c r="L220" i="4"/>
  <c r="L221" i="4"/>
  <c r="L222" i="4"/>
  <c r="L223" i="4"/>
  <c r="L224" i="4"/>
  <c r="L211" i="4"/>
  <c r="L212" i="4"/>
  <c r="L213" i="4"/>
  <c r="L214" i="4"/>
  <c r="L202" i="4"/>
  <c r="L203" i="4"/>
  <c r="L204" i="4"/>
  <c r="L205" i="4"/>
  <c r="L206" i="4"/>
  <c r="L207" i="4"/>
  <c r="L150" i="4"/>
  <c r="L153" i="4"/>
  <c r="L151" i="4"/>
  <c r="L154" i="4"/>
  <c r="L152" i="4"/>
  <c r="L132" i="4"/>
  <c r="L133" i="4"/>
  <c r="L134" i="4"/>
  <c r="L135" i="4"/>
  <c r="L136" i="4"/>
  <c r="L137" i="4"/>
  <c r="L138" i="4"/>
  <c r="L139" i="4"/>
  <c r="L141" i="4"/>
  <c r="L125" i="4"/>
  <c r="L126" i="4"/>
  <c r="L127" i="4"/>
  <c r="L128" i="4"/>
  <c r="L115" i="4"/>
  <c r="L116" i="4"/>
  <c r="L117" i="4"/>
  <c r="L118" i="4"/>
  <c r="L103" i="4"/>
  <c r="L104" i="4"/>
  <c r="L107" i="4"/>
  <c r="L108" i="4"/>
  <c r="L109" i="4"/>
  <c r="L89" i="4"/>
  <c r="L90" i="4"/>
  <c r="L91" i="4"/>
  <c r="L92" i="4"/>
  <c r="L93" i="4"/>
  <c r="L94" i="4"/>
  <c r="L95" i="4"/>
  <c r="L96" i="4"/>
  <c r="L97" i="4"/>
  <c r="L98" i="4"/>
  <c r="L99" i="4"/>
  <c r="L84" i="4"/>
  <c r="L85" i="4"/>
  <c r="L86" i="4"/>
  <c r="L81" i="4"/>
  <c r="L78" i="4"/>
  <c r="L79" i="4"/>
  <c r="L68" i="4"/>
  <c r="L69" i="4"/>
  <c r="L70" i="4"/>
  <c r="L71" i="4"/>
  <c r="L72" i="4"/>
  <c r="L73" i="4"/>
  <c r="L74" i="4"/>
  <c r="L61" i="4"/>
  <c r="L62" i="4"/>
  <c r="L63" i="4"/>
  <c r="L64" i="4"/>
  <c r="L57" i="4"/>
  <c r="L56" i="4"/>
  <c r="L27" i="4"/>
  <c r="L42" i="4"/>
  <c r="L43" i="4"/>
  <c r="L44" i="4"/>
  <c r="L45" i="4"/>
  <c r="L46" i="4"/>
  <c r="L47" i="4"/>
  <c r="L48" i="4"/>
  <c r="L49" i="4"/>
  <c r="L50" i="4"/>
  <c r="L34" i="4"/>
  <c r="L38" i="4"/>
  <c r="L24" i="4"/>
  <c r="L26" i="4"/>
  <c r="L15" i="4"/>
  <c r="C355" i="4"/>
  <c r="C363" i="4"/>
  <c r="C364" i="4"/>
  <c r="C459" i="4"/>
  <c r="C460" i="4"/>
  <c r="C458" i="4"/>
  <c r="C457" i="4"/>
  <c r="C456" i="4"/>
  <c r="C455" i="4"/>
  <c r="C446" i="4"/>
  <c r="C454" i="4"/>
  <c r="C445" i="4"/>
  <c r="C444" i="4"/>
  <c r="C443" i="4"/>
  <c r="C450" i="4"/>
  <c r="C451" i="4"/>
  <c r="C452" i="4"/>
  <c r="C453" i="4"/>
  <c r="C413" i="4"/>
  <c r="C412" i="4"/>
  <c r="C411" i="4"/>
  <c r="C401" i="4"/>
  <c r="C410" i="4"/>
  <c r="C397" i="4"/>
  <c r="C396" i="4"/>
  <c r="C395" i="4"/>
  <c r="C394" i="4"/>
  <c r="C405" i="4"/>
  <c r="C406" i="4"/>
  <c r="C407" i="4"/>
  <c r="C408" i="4"/>
  <c r="C409" i="4"/>
  <c r="C404" i="4"/>
  <c r="C393" i="4"/>
  <c r="C400" i="4"/>
  <c r="C385" i="4"/>
  <c r="C386" i="4"/>
  <c r="C387" i="4"/>
  <c r="C375" i="4"/>
  <c r="C376" i="4"/>
  <c r="C377" i="4"/>
  <c r="C378" i="4"/>
  <c r="C379" i="4"/>
  <c r="C380" i="4"/>
  <c r="C368" i="4"/>
  <c r="C369" i="4"/>
  <c r="C370" i="4"/>
  <c r="C371" i="4"/>
  <c r="C367" i="4"/>
  <c r="C360" i="4"/>
  <c r="C361" i="4"/>
  <c r="C362" i="4"/>
  <c r="C365" i="4"/>
  <c r="C359" i="4"/>
  <c r="C348" i="4"/>
  <c r="C346" i="4"/>
  <c r="C334" i="4"/>
  <c r="C335" i="4"/>
  <c r="C336" i="4"/>
  <c r="C337" i="4"/>
  <c r="C338" i="4"/>
  <c r="C339" i="4"/>
  <c r="C340" i="4"/>
  <c r="C341" i="4"/>
  <c r="C342" i="4"/>
  <c r="C333" i="4"/>
  <c r="C330" i="4"/>
  <c r="C325" i="4"/>
  <c r="C326" i="4"/>
  <c r="C327" i="4"/>
  <c r="C328" i="4"/>
  <c r="C329" i="4"/>
  <c r="C331" i="4"/>
  <c r="C324" i="4"/>
  <c r="C319" i="4"/>
  <c r="C320" i="4"/>
  <c r="C321" i="4"/>
  <c r="C322" i="4"/>
  <c r="C315" i="4"/>
  <c r="C312" i="4"/>
  <c r="C313" i="4"/>
  <c r="C308" i="4"/>
  <c r="C294" i="4"/>
  <c r="C298" i="4"/>
  <c r="C293" i="4"/>
  <c r="C288" i="4"/>
  <c r="C289" i="4"/>
  <c r="C287" i="4"/>
  <c r="C278" i="4"/>
  <c r="C279" i="4"/>
  <c r="C280" i="4"/>
  <c r="C281" i="4"/>
  <c r="C282" i="4"/>
  <c r="C283" i="4"/>
  <c r="C284" i="4"/>
  <c r="C277" i="4"/>
  <c r="C262" i="4"/>
  <c r="C263" i="4"/>
  <c r="C264" i="4"/>
  <c r="C265" i="4"/>
  <c r="C250" i="4"/>
  <c r="C251" i="4"/>
  <c r="C252" i="4"/>
  <c r="C253" i="4"/>
  <c r="C254" i="4"/>
  <c r="C242" i="4"/>
  <c r="C243" i="4"/>
  <c r="C244" i="4"/>
  <c r="C245" i="4"/>
  <c r="C228" i="4"/>
  <c r="C229" i="4"/>
  <c r="C230" i="4"/>
  <c r="C231" i="4"/>
  <c r="C232" i="4"/>
  <c r="C233" i="4"/>
  <c r="C234" i="4"/>
  <c r="C235" i="4"/>
  <c r="C236" i="4"/>
  <c r="C237" i="4"/>
  <c r="C218" i="4"/>
  <c r="C219" i="4"/>
  <c r="C220" i="4"/>
  <c r="C221" i="4"/>
  <c r="C222" i="4"/>
  <c r="C223" i="4"/>
  <c r="C224" i="4"/>
  <c r="C211" i="4"/>
  <c r="C212" i="4"/>
  <c r="C213" i="4"/>
  <c r="C214" i="4"/>
  <c r="C202" i="4"/>
  <c r="C203" i="4"/>
  <c r="C204" i="4"/>
  <c r="C205" i="4"/>
  <c r="C206" i="4"/>
  <c r="C207" i="4"/>
  <c r="C150" i="4"/>
  <c r="C153" i="4"/>
  <c r="C151" i="4"/>
  <c r="C154" i="4"/>
  <c r="C152" i="4"/>
  <c r="C132" i="4"/>
  <c r="C133" i="4"/>
  <c r="C134" i="4"/>
  <c r="C135" i="4"/>
  <c r="C136" i="4"/>
  <c r="C137" i="4"/>
  <c r="C138" i="4"/>
  <c r="C139" i="4"/>
  <c r="C141" i="4"/>
  <c r="C125" i="4"/>
  <c r="C126" i="4"/>
  <c r="C127" i="4"/>
  <c r="C128" i="4"/>
  <c r="C115" i="4"/>
  <c r="C116" i="4"/>
  <c r="C117" i="4"/>
  <c r="C118" i="4"/>
  <c r="C111" i="4"/>
  <c r="C103" i="4"/>
  <c r="C104" i="4"/>
  <c r="C107" i="4"/>
  <c r="C108" i="4"/>
  <c r="C89" i="4"/>
  <c r="C90" i="4"/>
  <c r="C91" i="4"/>
  <c r="C92" i="4"/>
  <c r="C93" i="4"/>
  <c r="C94" i="4"/>
  <c r="C95" i="4"/>
  <c r="C96" i="4"/>
  <c r="C97" i="4"/>
  <c r="C98" i="4"/>
  <c r="C84" i="4"/>
  <c r="C85" i="4"/>
  <c r="C78" i="4"/>
  <c r="C68" i="4"/>
  <c r="C69" i="4"/>
  <c r="C70" i="4"/>
  <c r="C71" i="4"/>
  <c r="C72" i="4"/>
  <c r="C73" i="4"/>
  <c r="C74" i="4"/>
  <c r="C61" i="4"/>
  <c r="C62" i="4"/>
  <c r="C63" i="4"/>
  <c r="C64" i="4"/>
  <c r="C42" i="4"/>
  <c r="C43" i="4"/>
  <c r="C44" i="4"/>
  <c r="C45" i="4"/>
  <c r="C46" i="4"/>
  <c r="C47" i="4"/>
  <c r="C48" i="4"/>
  <c r="C49" i="4"/>
  <c r="C50" i="4"/>
  <c r="C34" i="4"/>
  <c r="C38" i="4"/>
  <c r="C33" i="4"/>
  <c r="C30" i="4"/>
  <c r="C29" i="4"/>
  <c r="C24" i="4"/>
  <c r="C26" i="4"/>
  <c r="C18" i="4"/>
  <c r="C19" i="4"/>
  <c r="C20" i="4"/>
  <c r="C21" i="4"/>
  <c r="C17" i="4"/>
  <c r="C11" i="4"/>
  <c r="C12" i="4"/>
  <c r="C14" i="4"/>
  <c r="C10" i="4"/>
  <c r="C290" i="4" l="1"/>
  <c r="C271" i="4"/>
  <c r="C261" i="4"/>
  <c r="L287" i="4"/>
  <c r="L277" i="4"/>
  <c r="L271" i="4"/>
  <c r="L261" i="4"/>
  <c r="C449" i="4"/>
  <c r="C442" i="4"/>
  <c r="C439" i="4"/>
  <c r="C392" i="4"/>
  <c r="C302" i="4"/>
  <c r="C301" i="4"/>
  <c r="C299" i="4"/>
  <c r="C297" i="4"/>
  <c r="L295" i="4"/>
  <c r="C51" i="4" l="1"/>
  <c r="L51" i="4"/>
  <c r="C22" i="4" l="1"/>
  <c r="C6" i="4" l="1"/>
  <c r="C4" i="4"/>
  <c r="L463" i="4" l="1"/>
  <c r="B5" i="9" l="1"/>
  <c r="E3" i="9"/>
  <c r="P467" i="4"/>
  <c r="O467" i="4"/>
  <c r="N467" i="4"/>
  <c r="M469" i="4"/>
  <c r="B9" i="6"/>
  <c r="B10" i="6"/>
  <c r="B12" i="6"/>
  <c r="B17" i="6"/>
  <c r="B18" i="6"/>
  <c r="B20" i="6"/>
  <c r="B22" i="6"/>
  <c r="B24" i="6"/>
  <c r="B28" i="6"/>
  <c r="B29" i="6"/>
  <c r="B30" i="6"/>
  <c r="B31" i="6"/>
  <c r="B32" i="6"/>
  <c r="B33" i="6"/>
  <c r="B34" i="6"/>
  <c r="B35" i="6"/>
  <c r="B37" i="6"/>
  <c r="M470" i="4" l="1"/>
  <c r="M471" i="4"/>
  <c r="M472" i="4"/>
  <c r="L384" i="4"/>
  <c r="B11" i="6" l="1"/>
  <c r="M473" i="4"/>
  <c r="M474" i="4" s="1"/>
  <c r="M475" i="4" s="1"/>
  <c r="M478" i="4" s="1"/>
  <c r="L449" i="4"/>
  <c r="B8" i="6" s="1"/>
  <c r="L425" i="4"/>
  <c r="L404" i="4"/>
  <c r="L382" i="4"/>
  <c r="L374" i="4"/>
  <c r="L292" i="4"/>
  <c r="B21" i="6" s="1"/>
  <c r="L367" i="4"/>
  <c r="L359" i="4"/>
  <c r="L348" i="4"/>
  <c r="L346" i="4"/>
  <c r="L345" i="4"/>
  <c r="L333" i="4"/>
  <c r="L324" i="4"/>
  <c r="B14" i="6" s="1"/>
  <c r="L322" i="4"/>
  <c r="L318" i="4"/>
  <c r="L315" i="4"/>
  <c r="L316" i="4"/>
  <c r="L311" i="4"/>
  <c r="L307" i="4"/>
  <c r="L255" i="4"/>
  <c r="L248" i="4"/>
  <c r="L246" i="4"/>
  <c r="L240" i="4"/>
  <c r="L238" i="4"/>
  <c r="L227" i="4"/>
  <c r="L225" i="4"/>
  <c r="L217" i="4"/>
  <c r="L215" i="4"/>
  <c r="L210" i="4"/>
  <c r="L208" i="4"/>
  <c r="L201" i="4"/>
  <c r="B40" i="6" s="1"/>
  <c r="L155" i="4"/>
  <c r="L149" i="4"/>
  <c r="L142" i="4"/>
  <c r="L131" i="4"/>
  <c r="L129" i="4"/>
  <c r="L121" i="4"/>
  <c r="L119" i="4"/>
  <c r="L111" i="4"/>
  <c r="L102" i="4"/>
  <c r="L88" i="4"/>
  <c r="B39" i="6" s="1"/>
  <c r="L83" i="4"/>
  <c r="B36" i="6" s="1"/>
  <c r="L77" i="4"/>
  <c r="B38" i="6" s="1"/>
  <c r="L75" i="4"/>
  <c r="L67" i="4"/>
  <c r="B13" i="6" s="1"/>
  <c r="L65" i="4"/>
  <c r="L60" i="4"/>
  <c r="B27" i="6" s="1"/>
  <c r="L53" i="4"/>
  <c r="B15" i="6" s="1"/>
  <c r="L40" i="4"/>
  <c r="L33" i="4"/>
  <c r="L31" i="4"/>
  <c r="B7" i="6"/>
  <c r="L22" i="4"/>
  <c r="L6" i="4"/>
  <c r="B23" i="6"/>
  <c r="C40" i="4"/>
  <c r="B25" i="6" l="1"/>
  <c r="B3" i="6"/>
  <c r="B19" i="6"/>
  <c r="B26" i="6"/>
  <c r="B6" i="6"/>
  <c r="B16" i="6"/>
  <c r="B4" i="6"/>
  <c r="B5" i="6"/>
  <c r="C225" i="4"/>
  <c r="B41" i="6" l="1"/>
  <c r="B43" i="6" s="1"/>
  <c r="C246" i="4" l="1"/>
  <c r="C142" i="4"/>
  <c r="C350" i="4" l="1"/>
  <c r="C131" i="4"/>
  <c r="C129" i="4" l="1"/>
  <c r="C255" i="4"/>
  <c r="C248" i="4"/>
  <c r="C240" i="4"/>
  <c r="C238" i="4"/>
  <c r="C227" i="4"/>
  <c r="C217" i="4"/>
  <c r="C463" i="4"/>
  <c r="C389" i="4"/>
  <c r="C384" i="4"/>
  <c r="C382" i="4"/>
  <c r="C374" i="4"/>
  <c r="C292" i="4" l="1"/>
  <c r="C345" i="4"/>
  <c r="C316" i="4"/>
  <c r="C311" i="4"/>
  <c r="C309" i="4"/>
  <c r="C307" i="4"/>
  <c r="C318" i="4"/>
  <c r="C215" i="4"/>
  <c r="C210" i="4"/>
  <c r="C201" i="4"/>
  <c r="C208" i="4"/>
  <c r="C155" i="4"/>
  <c r="C149" i="4"/>
  <c r="C121" i="4"/>
  <c r="C119" i="4"/>
  <c r="C102" i="4"/>
  <c r="C88" i="4"/>
  <c r="C83" i="4"/>
  <c r="C79" i="4"/>
  <c r="C77" i="4"/>
  <c r="C75" i="4"/>
  <c r="C67" i="4"/>
  <c r="C416" i="4"/>
  <c r="C60" i="4"/>
  <c r="C65" i="4"/>
  <c r="C56" i="4"/>
  <c r="C53" i="4"/>
  <c r="C31" i="4"/>
  <c r="L469" i="4" l="1"/>
  <c r="L470" i="4" s="1"/>
  <c r="N469" i="4" l="1"/>
  <c r="O469" i="4" s="1"/>
  <c r="O471" i="4" s="1"/>
  <c r="N472" i="4" l="1"/>
  <c r="N471" i="4"/>
  <c r="N470" i="4"/>
  <c r="P469" i="4"/>
  <c r="P471" i="4" s="1"/>
  <c r="O470" i="4"/>
  <c r="O472" i="4"/>
  <c r="N473" i="4" l="1"/>
  <c r="N474" i="4" s="1"/>
  <c r="O473" i="4"/>
  <c r="O474" i="4" s="1"/>
  <c r="P472" i="4"/>
  <c r="P470" i="4"/>
  <c r="N475" i="4" l="1"/>
  <c r="N478" i="4" s="1"/>
  <c r="P473" i="4"/>
  <c r="P474" i="4" s="1"/>
  <c r="O475" i="4"/>
  <c r="O478" i="4" s="1"/>
  <c r="P475" i="4" l="1"/>
  <c r="P478" i="4" s="1"/>
  <c r="L471" i="4" l="1"/>
  <c r="L472" i="4"/>
  <c r="L473" i="4" l="1"/>
  <c r="L474" i="4" s="1"/>
  <c r="L475" i="4" l="1"/>
  <c r="L478" i="4"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WORK SCOPE" description="Connection to the 'WORK SCOPE' query in the workbook." type="5" refreshedVersion="6" background="1" saveData="1">
    <dbPr connection="Provider=Microsoft.Mashup.OleDb.1;Data Source=$Workbook$;Location=WORK SCOPE;Extended Properties=&quot;&quot;" command="SELECT * FROM [WORK SCOPE]"/>
  </connection>
</connections>
</file>

<file path=xl/sharedStrings.xml><?xml version="1.0" encoding="utf-8"?>
<sst xmlns="http://schemas.openxmlformats.org/spreadsheetml/2006/main" count="1819" uniqueCount="539">
  <si>
    <r>
      <rPr>
        <b/>
        <sz val="11"/>
        <rFont val="Calibri"/>
        <family val="2"/>
        <scheme val="minor"/>
      </rPr>
      <t xml:space="preserve">REHABILITATION WORK SCOPE  ‐ </t>
    </r>
    <r>
      <rPr>
        <b/>
        <sz val="11"/>
        <color rgb="FFFF0000"/>
        <rFont val="Calibri"/>
        <family val="2"/>
        <scheme val="minor"/>
      </rPr>
      <t xml:space="preserve">DRAFT                                                                                     </t>
    </r>
  </si>
  <si>
    <t>Origin of Scope</t>
  </si>
  <si>
    <t>Green Requirement</t>
  </si>
  <si>
    <t>Code Requirement</t>
  </si>
  <si>
    <t>Scope Questions / Clarifications:</t>
  </si>
  <si>
    <t>BUILDING EXTERIOR</t>
  </si>
  <si>
    <t>Remarks</t>
  </si>
  <si>
    <t>ENVIRONMENTAL</t>
  </si>
  <si>
    <t>PROJECT SUMMARY</t>
  </si>
  <si>
    <t>EXISTING DEVELOPMENT</t>
  </si>
  <si>
    <t>WORK SCOPE SUMMARY</t>
  </si>
  <si>
    <t xml:space="preserve">KEY:     </t>
  </si>
  <si>
    <t>Parking</t>
  </si>
  <si>
    <t>Landscaping</t>
  </si>
  <si>
    <t>Utilities</t>
  </si>
  <si>
    <t>Other</t>
  </si>
  <si>
    <t>E</t>
  </si>
  <si>
    <t>S</t>
  </si>
  <si>
    <t>EV</t>
  </si>
  <si>
    <t>CA</t>
  </si>
  <si>
    <t>RR</t>
  </si>
  <si>
    <t>DR</t>
  </si>
  <si>
    <t>SU</t>
  </si>
  <si>
    <t>HCU</t>
  </si>
  <si>
    <t>FP</t>
  </si>
  <si>
    <t>FIRE/SMOKE PROTECTION</t>
  </si>
  <si>
    <t>P</t>
  </si>
  <si>
    <t>PLUMBING</t>
  </si>
  <si>
    <t>M</t>
  </si>
  <si>
    <t>HVAC</t>
  </si>
  <si>
    <t>ELECTRICAL</t>
  </si>
  <si>
    <t>Useful Life Duration Limit</t>
  </si>
  <si>
    <t>LIVING UNITS OVERVIEW</t>
  </si>
  <si>
    <t>Living Area</t>
  </si>
  <si>
    <t>Bedroom</t>
  </si>
  <si>
    <t>Bathroom</t>
  </si>
  <si>
    <t>BUILDING SECURITY/ACCESS CONTROL</t>
  </si>
  <si>
    <t>BS</t>
  </si>
  <si>
    <t>BE</t>
  </si>
  <si>
    <t>SITE</t>
  </si>
  <si>
    <t>Kitchen/Dining</t>
  </si>
  <si>
    <t>AT</t>
  </si>
  <si>
    <t>ATTIC</t>
  </si>
  <si>
    <t>ELEVATOR</t>
  </si>
  <si>
    <t>UF</t>
  </si>
  <si>
    <t>FIRST FLOOR ELEVATOR EQUIPMENT ROOM</t>
  </si>
  <si>
    <t>EEQ</t>
  </si>
  <si>
    <t>SFL</t>
  </si>
  <si>
    <t>THIRD FLOOR JANITOR CLOSET</t>
  </si>
  <si>
    <t>JC</t>
  </si>
  <si>
    <t>MO</t>
  </si>
  <si>
    <t>THIRD FLOOR LAUNDRY ROOM</t>
  </si>
  <si>
    <t>LR</t>
  </si>
  <si>
    <t>CEL</t>
  </si>
  <si>
    <t>COMMON AREA FINISHES</t>
  </si>
  <si>
    <t>CAF</t>
  </si>
  <si>
    <t>DH</t>
  </si>
  <si>
    <t>Cost per unit</t>
  </si>
  <si>
    <t>FIRST FLOOR STAIRWELLS</t>
  </si>
  <si>
    <t>See Stairwells</t>
  </si>
  <si>
    <t>SECOND FLOOR STAIRWELLS</t>
  </si>
  <si>
    <t>S2</t>
  </si>
  <si>
    <t>S3</t>
  </si>
  <si>
    <t>THIRD FLOOR STAIRWELLS</t>
  </si>
  <si>
    <t>COMMON AREA DOORS AND FRAMES</t>
  </si>
  <si>
    <t>UNIT FINISHES - ALL</t>
  </si>
  <si>
    <t>FIRST FLOOR</t>
  </si>
  <si>
    <t>COMMON AREA (GENERAL ALL FLOORS)</t>
  </si>
  <si>
    <t>SECOND FLOOR TRASH ROOM</t>
  </si>
  <si>
    <t>TR</t>
  </si>
  <si>
    <t>SECOND FLOOR LAUNDRY ROOM</t>
  </si>
  <si>
    <t>FIRST FLOOR COMMON AREA RESTROOMS</t>
  </si>
  <si>
    <t>ENTRY VESTIBULE</t>
  </si>
  <si>
    <t>See Laundry Rooms</t>
  </si>
  <si>
    <t>THIRD FLOOR</t>
  </si>
  <si>
    <t>SECOND FLOOR</t>
  </si>
  <si>
    <t>See Janitor Closets</t>
  </si>
  <si>
    <t>FIRST FLOOR LOBBY</t>
  </si>
  <si>
    <t>FIRST FLOOR JANITOR CLOSET</t>
  </si>
  <si>
    <t>ST</t>
  </si>
  <si>
    <t>COMMON ROOMS</t>
  </si>
  <si>
    <t>See Trash Room</t>
  </si>
  <si>
    <t>MPK</t>
  </si>
  <si>
    <t>THIRD FLOOR TRASH ROOM</t>
  </si>
  <si>
    <t>MP</t>
  </si>
  <si>
    <t>MTR</t>
  </si>
  <si>
    <t>FFL</t>
  </si>
  <si>
    <t>COMMON AREA AND UNIT DOOR HARDWARE</t>
  </si>
  <si>
    <t>Priority (P)</t>
  </si>
  <si>
    <t>Maybe (M)</t>
  </si>
  <si>
    <t>No (N)</t>
  </si>
  <si>
    <t>picked up below</t>
  </si>
  <si>
    <t>R/R four pipe system</t>
  </si>
  <si>
    <t>VE (MM/DD/YYYY)</t>
  </si>
  <si>
    <t>Design Element</t>
  </si>
  <si>
    <t>FIRST FLOOR MANAGEMENT OFFICES</t>
  </si>
  <si>
    <t>Entry Foyer</t>
  </si>
  <si>
    <t>Architects Recommendation</t>
  </si>
  <si>
    <t>Due Diligence</t>
  </si>
  <si>
    <t>Subtotal construction cost</t>
  </si>
  <si>
    <t>6% safe harbor general conditions</t>
  </si>
  <si>
    <t>2% safe harbor overhead</t>
  </si>
  <si>
    <t>6% safe harbor fee</t>
  </si>
  <si>
    <t>P&amp;P bond</t>
  </si>
  <si>
    <t>Builders risk (assumed to be by Owner)</t>
  </si>
  <si>
    <t>Total</t>
  </si>
  <si>
    <t>Pick from Menu</t>
  </si>
  <si>
    <t>PCNA 2019</t>
  </si>
  <si>
    <t>FIRST FLOOR TRASH ROOM</t>
  </si>
  <si>
    <t>See Trash Room below</t>
  </si>
  <si>
    <t>Property Manager Office</t>
  </si>
  <si>
    <t>SECOND FLOOR JANITOR CLOSET &amp; MECHANICAL ROOMS</t>
  </si>
  <si>
    <t>TRASH ROOMS (ALL FLOORS)</t>
  </si>
  <si>
    <t>included in cost above</t>
  </si>
  <si>
    <t>JANITOR CLOSETS (3) FIRST, SECOND AND THIRD FLOORS (ALSO SMALL MECHANICAL ROOMS)</t>
  </si>
  <si>
    <t>???</t>
  </si>
  <si>
    <t>Number of Units</t>
  </si>
  <si>
    <t>Construction Budget</t>
  </si>
  <si>
    <t>10 - Specialities</t>
  </si>
  <si>
    <t>11 - Special Equipment</t>
  </si>
  <si>
    <t>11 - Cabinets</t>
  </si>
  <si>
    <t>11 - Appliances</t>
  </si>
  <si>
    <t>12 - Blinds and Shades, Artwork</t>
  </si>
  <si>
    <t>12 - Carpets</t>
  </si>
  <si>
    <t>13 - Special Construction</t>
  </si>
  <si>
    <t>14 - Elevators</t>
  </si>
  <si>
    <t>15 - Plumbing and Hot Water</t>
  </si>
  <si>
    <t>15 - Heat and Ventilation</t>
  </si>
  <si>
    <t>15 - Air Conditioning</t>
  </si>
  <si>
    <t>16 - Electrical</t>
  </si>
  <si>
    <t>01 - General Requirements</t>
  </si>
  <si>
    <t>02 - Earth Work</t>
  </si>
  <si>
    <t>02 - Lawns and Plantings</t>
  </si>
  <si>
    <t>02 - Roads and Walks</t>
  </si>
  <si>
    <t>02 - Site Improvements</t>
  </si>
  <si>
    <t>02 - Site Utilities</t>
  </si>
  <si>
    <t>02 - Unusual Site Condition</t>
  </si>
  <si>
    <t>03 - Concrete</t>
  </si>
  <si>
    <t>04 - Masonry</t>
  </si>
  <si>
    <t>05 - Metals</t>
  </si>
  <si>
    <t>06 - Finish Carpentry</t>
  </si>
  <si>
    <t>06 - Rough Carpentry</t>
  </si>
  <si>
    <t>07 - Insulation</t>
  </si>
  <si>
    <t>07 - Roofing</t>
  </si>
  <si>
    <t>07 - Sheet Metal</t>
  </si>
  <si>
    <t>07 - Waterproofing</t>
  </si>
  <si>
    <t>08 - Doors</t>
  </si>
  <si>
    <t>08 - Glass</t>
  </si>
  <si>
    <t>08 - Windows</t>
  </si>
  <si>
    <t>09 - Acoustical</t>
  </si>
  <si>
    <t>09 - Drywall</t>
  </si>
  <si>
    <t>09 - Lath and Plaster</t>
  </si>
  <si>
    <t>09 - Painting and Decorating</t>
  </si>
  <si>
    <t>09 - Resilient Flooring</t>
  </si>
  <si>
    <t>09 - Tile Work</t>
  </si>
  <si>
    <t>09 - Wood Flooring</t>
  </si>
  <si>
    <t>Trade Item</t>
  </si>
  <si>
    <t>MEP DISCIPLINES</t>
  </si>
  <si>
    <t>Quantity: Area</t>
  </si>
  <si>
    <t>Quantity: Count</t>
  </si>
  <si>
    <t>Price Per Unit</t>
  </si>
  <si>
    <t xml:space="preserve"> Budget Goal - Manual</t>
  </si>
  <si>
    <t>Budget Expectations - Auto</t>
  </si>
  <si>
    <t>Sum from SCOPE</t>
  </si>
  <si>
    <t>Cost per unit Goal</t>
  </si>
  <si>
    <t>Creator</t>
  </si>
  <si>
    <t>This chart was modified/created by Tony Killian. If you are having issues, he would be the first to ask concerning a resolution.</t>
  </si>
  <si>
    <t>Locked Cell Password</t>
  </si>
  <si>
    <t>PROGRAM</t>
  </si>
  <si>
    <t>PRICING</t>
  </si>
  <si>
    <t>CODE</t>
  </si>
  <si>
    <t>ROOM</t>
  </si>
  <si>
    <t>bpiP8ssP8ss</t>
  </si>
  <si>
    <t>SUBTOTAL (Structures)</t>
  </si>
  <si>
    <t>(Accessorty Structures)</t>
  </si>
  <si>
    <t>TOTAL</t>
  </si>
  <si>
    <t>ITEM</t>
  </si>
  <si>
    <t>Abbreviations i.e. S1</t>
  </si>
  <si>
    <t>Can be updated by going to Home &gt; Number &gt; Number Format &gt; Custom</t>
  </si>
  <si>
    <t>Trade Items</t>
  </si>
  <si>
    <t>Are not to be edited</t>
  </si>
  <si>
    <t>Edit depending on client and resource documents</t>
  </si>
  <si>
    <t>SCOPE</t>
  </si>
  <si>
    <t>DO NOT DUPLICATE ROOMS IF THEY OCCUR ON MULTIPLE FLOORS, instead, instruct the floor category on each floor to a common room after the individual floors</t>
  </si>
  <si>
    <t>Add and subtract rooms as needed for the project</t>
  </si>
  <si>
    <t>Concrete Flatwork</t>
  </si>
  <si>
    <t>UDH</t>
  </si>
  <si>
    <t>UNIT DOORS AND FRAMES</t>
  </si>
  <si>
    <t>UNIT DOOR HARDWARE</t>
  </si>
  <si>
    <t>UDF</t>
  </si>
  <si>
    <t>Accessibility Requirement</t>
  </si>
  <si>
    <t>[Owner i.e. NCR] Design Standard</t>
  </si>
  <si>
    <t>[Funding Agency i.e. HUD] Design Standard</t>
  </si>
  <si>
    <t>[Housing Agency i.e. OHFA] Design Standard</t>
  </si>
  <si>
    <t>Bldg Code - Requirement</t>
  </si>
  <si>
    <t>Elec Code - Requirement</t>
  </si>
  <si>
    <t>Mech Code - Requirement</t>
  </si>
  <si>
    <t>Plumb Code - Requirement</t>
  </si>
  <si>
    <t>Accessibilty Code - Req'mt</t>
  </si>
  <si>
    <t>2nd Priority - Satisfying State Regulation Organizations</t>
  </si>
  <si>
    <t>3rd Priority - Funding Partner Expectations</t>
  </si>
  <si>
    <t>[Housing Agency i.e. OHFA] - Green Requirement</t>
  </si>
  <si>
    <t>[Housing Agency i.e. OHFA] - Accessibilty Req'mt</t>
  </si>
  <si>
    <t>[Housing Agency i.e. OHFA] - Design Requirement</t>
  </si>
  <si>
    <t>Misc. source items that use the other sources for creating that document</t>
  </si>
  <si>
    <t>Pick from Menu - Suggestions for Column A</t>
  </si>
  <si>
    <t>[Funding Agency i.e. HUD] - Design Standard</t>
  </si>
  <si>
    <t>PCNA [Year]</t>
  </si>
  <si>
    <t>1st Priority - Meet code expectations</t>
  </si>
  <si>
    <t>Note: If the menu items don't show up in the drop down list on the SCOPE sheet you must edit the Data Validation in the Data tab</t>
  </si>
  <si>
    <t>Environmental Standards [i.e. LEED]</t>
  </si>
  <si>
    <t>4th Priority - Environmental Expectations</t>
  </si>
  <si>
    <t>5th Priority - Owner Expectations</t>
  </si>
  <si>
    <t>5th Priority - Items that don't fall under previous items. Would be first to be VE'd out of project</t>
  </si>
  <si>
    <t>Today's Date/Print Date</t>
  </si>
  <si>
    <t>Most Recent Edit/Update</t>
  </si>
  <si>
    <t>All Units</t>
  </si>
  <si>
    <t>HC Units</t>
  </si>
  <si>
    <t>Building</t>
  </si>
  <si>
    <t>U</t>
  </si>
  <si>
    <t>MEP ITEMS</t>
  </si>
  <si>
    <t>MEP items can be found below within the dedicated MEP fields</t>
  </si>
  <si>
    <t>STANDARD LIVING UNITS - SPECIFIC</t>
  </si>
  <si>
    <t>HC LIVING UNIT SPECIFIC</t>
  </si>
  <si>
    <t>Removed from Pricing (VE)</t>
  </si>
  <si>
    <t>National Church Residences</t>
  </si>
  <si>
    <t>Unless otherwise indicated due to structural impracticality of existing conditions, all new construction shall be congruent with current Accessibility Standards and OHFA Universal Design Features to the greatest extent possible. Appliances, mechanical systems and lighting to be Energy Star rated - OHFA Sustainability Overlay for Rehabilitation Requirement.  All paints, primers, adhesives, sealants, composite wood products and flooring are to meet OHFA Sustainability Overlay for Rehabilitation Requirements.
Reference the Property Condition Assessment and Asbestos-Containing Material Operations &amp; Maintenance Program Report for more detailed information.
R/R = Remove and Replace
Sustainable Design Requirements
This Project will be developed to meet OHFA Sustainabilty Overlay for Rehabilitaion Requirement and will meet all prerequisite requirements as well as select elective credits.</t>
  </si>
  <si>
    <t>No known ACM or lead based paint have been detected at this location per the Phase I.</t>
  </si>
  <si>
    <t>Phase 1 Report</t>
  </si>
  <si>
    <t>Pavement seal and restripe parking spaces.</t>
  </si>
  <si>
    <t>R/R select areas of cracked or uneven stretches of concrete walk.</t>
  </si>
  <si>
    <t>R/R or Install concrete joint sealant at control joints, cracks and abutments at existing sidewalks/ patios.</t>
  </si>
  <si>
    <t>Regrade front entrance curb cut to allow for code compliant flush entry.</t>
  </si>
  <si>
    <t>Grind concrete walk “trippers” at existing walks and patios that are to remain. A tripper is defined as a variance in height of more than ½” between adjoining slabs. Provide allowance for 2% of total existing concrete walk and patio areas shown on plans.</t>
  </si>
  <si>
    <t>Inspect and clean all existing parking and yard catch basins/drains. Re-grade around inlet as required and re-seed.</t>
  </si>
  <si>
    <t>Owner to inspect all underground roof drainage conduit. Contractor to clear any sections by Jet Spray method from downspout boot to outlet structure.</t>
  </si>
  <si>
    <t>Grout and seal crack in concrete dumpster pad</t>
  </si>
  <si>
    <t>R/R all gutters and downspouts.</t>
  </si>
  <si>
    <t xml:space="preserve">R/R all thru-wall building exhaust louvers, dryer vents and vent caps. R/R all sealants.  </t>
  </si>
  <si>
    <t>R/R all sealants and caulking at all penetrations and control/expansion joints.</t>
  </si>
  <si>
    <t xml:space="preserve">R/R all exterior lighting to upgraded LED lighting package, provide Energy Star fixtures or lamps when available. </t>
  </si>
  <si>
    <t>R/R all wall mounted security lighting.</t>
  </si>
  <si>
    <t>N</t>
  </si>
  <si>
    <t>PCNA (2019)</t>
  </si>
  <si>
    <t>See Corridors, Lobbies, Lounges and Common Area Finishes below.</t>
  </si>
  <si>
    <t>Install new access control system.</t>
  </si>
  <si>
    <t>Repaint walls and ceiling.</t>
  </si>
  <si>
    <t>R/R existing lighting and replace with new LED fixtures.</t>
  </si>
  <si>
    <t>Protect existing handrail.  Sand and repair any damaged areas.  Refinish per finish schedule.</t>
  </si>
  <si>
    <t>Provide new wood chair rail on side opposite handrail.</t>
  </si>
  <si>
    <t>New 2 tone paint, one color above handrail/chair rail and contrasting color below.</t>
  </si>
  <si>
    <t>R/R existing common area lighting with new LED fixture package.</t>
  </si>
  <si>
    <t>R/R all interior signage with new National Church Residences standard signage package.</t>
  </si>
  <si>
    <t>R/R existing electric water cooler with new ADA electric water cooler with bottle filler.</t>
  </si>
  <si>
    <t>Clean and repair existing ductwork and supply grille for make up air unit.</t>
  </si>
  <si>
    <t>R/R existing lighting with new LED fixture package.</t>
  </si>
  <si>
    <t>Work to be completed per elevator report once provided (full modernization).  See Elevator below</t>
  </si>
  <si>
    <t>Install concrete joint sealant at cracks in floor and reseal concrete.</t>
  </si>
  <si>
    <t>R/R existing plumbing fixtures.</t>
  </si>
  <si>
    <t xml:space="preserve">Install new low flow 17” to 19” ADA compliant toilet 18” from side wall. </t>
  </si>
  <si>
    <t>Install new ADA compliant lavatory and faucet (per drawings) 15" from side wall. Provide scald and abrasion protection on piping below counter.</t>
  </si>
  <si>
    <t>R/R existing grab bars and install per ANSI requirements.</t>
  </si>
  <si>
    <t>Install new toilet accessories in code compliant locations (tissue dispenser, towel dispenser, mirror, sanitary napkin disposal in Women's).</t>
  </si>
  <si>
    <t>R/R existing exhaust fan.</t>
  </si>
  <si>
    <t>New wall tile wainscot at 5'-0" a.f.f. on wet walls of restrooms.</t>
  </si>
  <si>
    <t>R/R lighting and upgrade with LED fixtures.</t>
  </si>
  <si>
    <t>Door hardware to include occupancy indicator.</t>
  </si>
  <si>
    <t>Remove existing closet shelving, reinstall after closet walls have been painted.  Replace any damaged shelving with new wire shelving to match.</t>
  </si>
  <si>
    <t>All flooring is to extend under all removeable equipment/appliances and under cabinets.</t>
  </si>
  <si>
    <t>R/R existing kitchen cabinets with new cabinets and wire pulls.  Base cabinets to be 32” ADA accessible with roll out shelving.</t>
  </si>
  <si>
    <t>Install ADA compliant double bowl sink with lever faucet, insulate piping, provide valence and clear open space below.</t>
  </si>
  <si>
    <t>Install Insinkerator Badger 5 disposal.</t>
  </si>
  <si>
    <t>New appliances include refrigerator, dishwasher, wall oven combo with microwave and built in wall kit.</t>
  </si>
  <si>
    <t>Install under counter mount task lighting.</t>
  </si>
  <si>
    <t>R/R mop sink, faucet and surround.</t>
  </si>
  <si>
    <t>R/R plam work counter.  Mount at 34" a.f.f.  Install ADA compliant laundry sink with ADA compliant meanuverablity spaces, lever faucet.  Insulate piping, provide valence and clear open space below.</t>
  </si>
  <si>
    <t xml:space="preserve">R/R existing stair doors and frames per door schedule. </t>
  </si>
  <si>
    <t>R/R existing light fixtures with new LED fixtures.</t>
  </si>
  <si>
    <t>Install cover plates over all existing junction boxes where equipment was removed.  Paint to match wall color.</t>
  </si>
  <si>
    <t>Use Green Label carpeting and tile. Use Low/No VOC Paints, Primers, Adhesives and  Sealants.</t>
  </si>
  <si>
    <t>Sand and repair any damaged areas on existing handrails and base.  Refinish per finish schedule.</t>
  </si>
  <si>
    <t xml:space="preserve">R/R window sills with new cultured marble window sills. </t>
  </si>
  <si>
    <t>R/R all window treatments.</t>
  </si>
  <si>
    <t>Install new door casings at all new door frames and existing door frames to remain per finish schedule.</t>
  </si>
  <si>
    <t xml:space="preserve">Repaint 100% of all common areas and administrative areas. </t>
  </si>
  <si>
    <t>R/R existing public toilet flooring with new ceramic tile flooring and ceramic tile base.</t>
  </si>
  <si>
    <t>R/R existing closet shelving with new vinyl coated wire shelving. Provide shelf at accessible reach height</t>
  </si>
  <si>
    <t>R/R all door hardware through out with new hardware package at both new and existing doors to remain. Install new door closers at all unit entry doors, public restrooms, fire doors, laundry, mechanical room, electric rooms, and exterior doors. Hardware shall be from single source mfr. and finish and to be based on Schlage ‘AL’ series with Jupiter lever handle design.</t>
  </si>
  <si>
    <t xml:space="preserve">R/R all unit entry door hardware with deadbolt lock and passage lever handset. </t>
  </si>
  <si>
    <t>At public restrooms door hardware shall indicate “occupied” or “vacant.”</t>
  </si>
  <si>
    <t xml:space="preserve"> Install “prop-open” alarms at exterior exit doors from stairs and door adjacent Service Coord.).</t>
  </si>
  <si>
    <t>R/R existing flooring with new vinyl plank flooring and wood base with roman ogee.</t>
  </si>
  <si>
    <t>ALL UNITS</t>
  </si>
  <si>
    <t>DATE</t>
  </si>
  <si>
    <t>General</t>
  </si>
  <si>
    <t>Install new flooring to limits shown on drawings.  Use Green Label tile. Use Low/No VOC Paints, Primers, Adhesives and Sealants.</t>
  </si>
  <si>
    <t>20 s.f. per unit allowance for floor prep.</t>
  </si>
  <si>
    <t>Include provisions to repair all damaged existing drywall within living units – 10 sf allowance per unit, provide a unit cost for damage over 10 sf per unit.</t>
  </si>
  <si>
    <t>New doors and frames as shown on plans.  Door frames to be factory primed. Doors located along accessible path to be 36" frames to maintain required 32" clear opening.</t>
  </si>
  <si>
    <t xml:space="preserve">R/R all existing unit lighting with new upgraded LED lighting package. </t>
  </si>
  <si>
    <t>Install wall mounted package shelves at corridor side of dwelling unit entry.</t>
  </si>
  <si>
    <t>Install non-slip vinyl plank flooring extended under all removable equipment and removable cabinetry to walls.</t>
  </si>
  <si>
    <t>Install 4” vinyl cove base.</t>
  </si>
  <si>
    <t xml:space="preserve">Replace all appliances with Client Standard black appliances. </t>
  </si>
  <si>
    <t>Install frost free refrigerator.</t>
  </si>
  <si>
    <t>Provide full height grease shield at range.  Panel to be stainless steel with matching screws.</t>
  </si>
  <si>
    <t>Install under cabinet mount task lighting.</t>
  </si>
  <si>
    <t xml:space="preserve">R/R vanity sink and controls; install aerator on lavatory faucet. </t>
  </si>
  <si>
    <t>Install low flow 17” to 19” ADA compliant toilet.</t>
  </si>
  <si>
    <t>R/R exhaust fan/light.</t>
  </si>
  <si>
    <t xml:space="preserve">R/R window blinds with new horizontal window blinds. </t>
  </si>
  <si>
    <t>Replace all door hardware with Schlage  ‘AL’ series with Jupiter lever handle design.</t>
  </si>
  <si>
    <t xml:space="preserve">R/R all doors, frames and trim within unit with 2-panel wood doors, wood frames and casing trim per finish schedule. Paint to match trim. </t>
  </si>
  <si>
    <t>R/R existing flooring with new vinyl plank flooring.  Install new painted wood base with roman ogee.</t>
  </si>
  <si>
    <t>Install new switched ceiling fan/light combo.</t>
  </si>
  <si>
    <t>Relocate electrical panel.  Height of top breaker to be at 48” max.</t>
  </si>
  <si>
    <t>Kitchen to meet current ANSI unit type ‘A’ requirements as permitted by existing physical conditions.  Demo and reconfigure kitchen as shown on drawings.</t>
  </si>
  <si>
    <t xml:space="preserve">Install kitchen cabinets with wire pulls. Base cabinets to be 32” HC accessible with one roll out shelf.  Roll-out shelf installed 15” min. a.f.f. </t>
  </si>
  <si>
    <t>R/R recirculating range hood.  Provide with fire canisters.  Light and fan to be switched at backsplash.</t>
  </si>
  <si>
    <t>Remove tub and surround. Install ½” beveled threshold 60” clear roll in type prefabricated fiberglass shower unit with ADA compliant grab bars, control valves and wand/slidebar locations at all HC units.</t>
  </si>
  <si>
    <t>Install new grab bars and blocking at rear and side wall of toilet for 42” grab bar at side wall and 36” grab bar at rear wall.</t>
  </si>
  <si>
    <t>Install plastic laminate wall hung vanity with 30” min. clear open space centered on sink. Top of sink rim to be 34” max.  6" backsplash to be installed entire length of back wall.  Insulate plumbing below sink.</t>
  </si>
  <si>
    <t>Install new floor drain in HC unit bathroom.</t>
  </si>
  <si>
    <t>Provide solid blocking at rear and side wall of toilet for grab bar installation as shown on drawings.</t>
  </si>
  <si>
    <t>R/R all toilet accessories; toilet paper holder, mirror, medicine cabinet and towel bar. Install in HC compliant locations.</t>
  </si>
  <si>
    <t>R/R existing linen closet shelving with new adjustable vinyl coated wire shelving.</t>
  </si>
  <si>
    <t>Remove existing closet shelving and rod, reinstall after closet walls have been painted.  Replace any damaged shelving with new adjustable wire shelving to match. Provide shelf at accessible reach height.</t>
  </si>
  <si>
    <t>R/R existing linen closet shelving with new adjustable vinyl coated wire shelving. Provide shelf at accessible reach height.</t>
  </si>
  <si>
    <t>Reconfigure cabinets and countertop as shown on drawings.</t>
  </si>
  <si>
    <t>R/R existing pantry shelving with new adjustable vinyl coated wire shelving. Provide shelf at accessible reach height.</t>
  </si>
  <si>
    <t>Demo and reconfigure as shown on plan to accommodate 60" turning radius.</t>
  </si>
  <si>
    <t>Remove existing closet shelving, reinstall after closet walls have been painted.  Replace any damaged shelving with new wire shelving to match. Provide shelf at accessible reach height.</t>
  </si>
  <si>
    <t>Demo and reconfigure kitchen as shown on drawings.</t>
  </si>
  <si>
    <t xml:space="preserve">Install kitchen cabinets with wire pulls. Base cabinets to be 33 1/2” HC accessible height.  Wall cabinets to be set with top of bottom shelf at 46” a.f.f. </t>
  </si>
  <si>
    <t>R/R recirculating range hood.  Provide with fire canisters.</t>
  </si>
  <si>
    <t xml:space="preserve">R/R existing pantry shelving with new adjustable vinyl coated wire shelving. </t>
  </si>
  <si>
    <t>R/R existing flooring and base with new vinyl plank flooring and vinyl cove base.  Extend flooring &amp; base under vanity.</t>
  </si>
  <si>
    <t>R/R existing vanity and counter with new plastic laminate counter and removable vanity base.</t>
  </si>
  <si>
    <t>R/R shower head and controls with low flow fixture.  Existing shower to remain.</t>
  </si>
  <si>
    <t>R/R all toilet accessories; toilet paper holder, mirror, medicine cabinet and towel bar.</t>
  </si>
  <si>
    <t>All exterior building entrance doors shall be secured with Grade 1 locksets. The main entrance shall be equipped with new power assist switching aluminum entry system doors. Outer doors shall be accessible 24 hours a day, 7 days a week. Inner doors shall be secured with FOB access. Visitors can be admitted into the building remotely from the Manager’s Office or a resident unit.  A visitor would notify either the office or living unit through the entrance telephone access system to gain admittance.  Additionally, a visual display of the visitor will be provided to a display at the Manager’s Office and via television within individual Dwelling Units.. The door security system shall be programmable by the building manager via a personal computer.</t>
  </si>
  <si>
    <t>R/R existing visitor intercom system with new Sentex ‘Ovation’ interfaced with Telephone system. Install at existing main entry vestibule.</t>
  </si>
  <si>
    <t>Provide keyless entry FOB system at building main entry interior vestibule door and exterior rear door to patio.</t>
  </si>
  <si>
    <t>R/R HC push pads and auto openers at exterior and interior main entry vestibule storefront doors.</t>
  </si>
  <si>
    <t>Security cameras are to be installed at all entrances of the building.</t>
  </si>
  <si>
    <t>Building Wi/Fi system to be installed.  EC to provide power to equipment locations (coordinate with Low Voltage Contractor).</t>
  </si>
  <si>
    <t>R/R all smoke detectors in all units.  Each unit to include two detectors total - one in bedroom and one within the immediate vicinity of the bedroom.</t>
  </si>
  <si>
    <t>R/R smoke detectors in all common, administrative, maintenance, mechanical and storage areas. All smoke detectors shall be permanently connected to primary and secondary power supplies and installed per NFPA 72.</t>
  </si>
  <si>
    <t xml:space="preserve">R/R all carbon monoxide detectors in all units.  </t>
  </si>
  <si>
    <t>Reconfigure heads to provide full coverage in ADA dwelling units and all other new and modified spaces where wall and ceiling layouts are reconfigured.  Provide new heads and escutcheon plates.</t>
  </si>
  <si>
    <t>All newly installed domestic water supply piping shall be copper. Provide alternate pricing for CPVC.</t>
  </si>
  <si>
    <t>R/R two (2) gas fired boilers for hot water system</t>
  </si>
  <si>
    <t>R/R two (2) booster pumps for hot water system</t>
  </si>
  <si>
    <t>R/R one (1) 200 gallon storage tank for hot water system</t>
  </si>
  <si>
    <t>R/R all domestic supply shut off valves.</t>
  </si>
  <si>
    <t>All faucets to have lever handle and temperature limiting device that conforms to ASSE 1070.</t>
  </si>
  <si>
    <t>Fire stop all new and existing pipe penetrations at fire rated ceiling/wall penetrations.</t>
  </si>
  <si>
    <t xml:space="preserve">Install new low flow ADA compliant toilets. Provide American Standard Cadet 3 Right Height Elongated Toilet (1.28GPF). </t>
  </si>
  <si>
    <t>HC units: Provide 36” x 64” Clarion roll-in showers with pressure balancing valve conforming to ASSE 1016.</t>
  </si>
  <si>
    <t>Reconfigure plumbing for new fixture locations as shown on drawings.</t>
  </si>
  <si>
    <t>R/R bathroom sinks and faucets. Faucets to have single lever handle and temperature limiting device that conforms to ASSE 1070.</t>
  </si>
  <si>
    <t>R/R kitchen sinks and faucets.  Faucets to have lever handle and temperature limiting device that conforms to ASSE 1070.</t>
  </si>
  <si>
    <t>Standard units: R/R shower head with low flow fixture.</t>
  </si>
  <si>
    <t>Provide disposal for community room kitchen sink.</t>
  </si>
  <si>
    <t>Provide Truebro "Lavguard" plumbing insulation for handicap accessible sinks and lavatories.</t>
  </si>
  <si>
    <t>Inspect all existing natural gas mains and supply lines. No deficiencies were identified in the PCNA report.</t>
  </si>
  <si>
    <t>Inspect all existing sanitary lines from building to street.  Remove, repair, replace or clean as required.  No deficiencies were identified in PCNA report.  Provide allowance for any anticipated work.</t>
  </si>
  <si>
    <t xml:space="preserve">Provide 3” Watts 957OSY RPZ backflow preventer on domestic water line after meter. Provide drainage piping to nearest floor drain with air gap fitting. </t>
  </si>
  <si>
    <t>R/R existing fan coil units throughout</t>
  </si>
  <si>
    <t>R/R existing electric furnace for common areas</t>
  </si>
  <si>
    <t>R/R common area electric unit heaters.</t>
  </si>
  <si>
    <t>Existing air devices are to remain.  Remove, clean and re-install.  If any existing air devices are damaged, notify the Architect.</t>
  </si>
  <si>
    <t>Install new dwelling unit bathroom fan/light combination, controlled by motion sensor/timer. R/R exterior louver.</t>
  </si>
  <si>
    <t xml:space="preserve">Provide new kitchen exhaust fan.  Re-use existing kitchen exhaust ductwork. </t>
  </si>
  <si>
    <t>R/R all mechanical wall vents/louvers.</t>
  </si>
  <si>
    <t>Clean, seal and insulate all existing ductwork.</t>
  </si>
  <si>
    <t>R/R existing exhaust fan in Elevator Machine room.</t>
  </si>
  <si>
    <t>R/R common area toilet rooms exhaust fan/light.  New exhaust fan/light connected to existing ductwork.</t>
  </si>
  <si>
    <t>Install Emergency Generator</t>
  </si>
  <si>
    <t xml:space="preserve">R/R all building interior lighting with new upgraded LED lighting package, provide Energy Star fixtures or lamps when available. </t>
  </si>
  <si>
    <t>R/R existing common area exit signs and emergency lighting with new battery backup fixtures. Verify exit lighting is adequate and operable, otherwise provide new fixtures required by authority having jurisdiction.</t>
  </si>
  <si>
    <t>In rooms/spaces where wiring is being replaced, light switches, thermostats and other environmental controls are to be placed in accessible locations no higher than 48” a.f.f to top of device. and electrical receptacles, phone jacks and data ports are installed at 18” a.f.f.</t>
  </si>
  <si>
    <t xml:space="preserve">Install in HC dwelling units tamper resistant receptacles per NEC. Provide AFCI protection per NEC. </t>
  </si>
  <si>
    <t>Provide GFCI protected receptacles per NEC in HC unit kitchens, common laundry and common kitchen</t>
  </si>
  <si>
    <t xml:space="preserve">Install visual/audible alarm devices in HC unit and Sensory impaired unit living rooms, bedrooms and bathrooms. </t>
  </si>
  <si>
    <t xml:space="preserve">R/R all exterior building lighting (including sconces at patio &amp; security lights) to upgraded LED lighting package, provide Energy Star fixtures or lamps when available. </t>
  </si>
  <si>
    <t>Install new ceiling fan/light combo in HC unit bedrooms centered in room.</t>
  </si>
  <si>
    <t>R/R all HC and Standard unit lighting with new Energy Star rated fixtures.</t>
  </si>
  <si>
    <t xml:space="preserve">R/R all common area switches to be no higher than 48" a.f.f. to top of device. </t>
  </si>
  <si>
    <t xml:space="preserve">R/R all HC unit switches to be no higher than 48" a.f.f. to top of device. </t>
  </si>
  <si>
    <t xml:space="preserve">See Building Security Access Control Section above. </t>
  </si>
  <si>
    <t>Install “prop-open” alarms at new exterior corridor doors.</t>
  </si>
  <si>
    <t>Remove existing corridor emergency call indicator lights.</t>
  </si>
  <si>
    <t>R/R or install new magnetic door hold opens at all common area doors within fire rated assemblies connected to the building fire alarm system.</t>
  </si>
  <si>
    <t>Telephone distribution existing to remain.</t>
  </si>
  <si>
    <t>Cable distribution system existing to remain.</t>
  </si>
  <si>
    <t>Elevator modernization: equipment (including pump, power supply and controllers), ADA compliant controls and interior finish upgrade modernization to be included; provide stair lift for duration of time that the elevator will be out of service.  See elevator specification for complete scope. Abatement: to be included in construction cost estimate.</t>
  </si>
  <si>
    <t>included in costs above</t>
  </si>
  <si>
    <t>may require relocation of junction box in ceiling
included in costs above</t>
  </si>
  <si>
    <t>included in Common Restroom above</t>
  </si>
  <si>
    <t>will the elev machine room have any work?</t>
  </si>
  <si>
    <t>included in Building Exterior above</t>
  </si>
  <si>
    <t>included in Unit costs above</t>
  </si>
  <si>
    <t>ok</t>
  </si>
  <si>
    <t>Not found, all air equipment fan coils</t>
  </si>
  <si>
    <t>see above</t>
  </si>
  <si>
    <t>included in Standard Unit costs above</t>
  </si>
  <si>
    <t>included in HC Unit costs above</t>
  </si>
  <si>
    <t>included in Common Area Hardware above</t>
  </si>
  <si>
    <t>assumes wiring is good</t>
  </si>
  <si>
    <t>included in EntryVestibule above</t>
  </si>
  <si>
    <t>$300/unit</t>
  </si>
  <si>
    <t>Does N^^ want these?</t>
  </si>
  <si>
    <t>$500/unit</t>
  </si>
  <si>
    <t>Need to verify height of existing panels</t>
  </si>
  <si>
    <t>standard for carpet in HC living rooms?</t>
  </si>
  <si>
    <t>Verify if existing frames are to remain</t>
  </si>
  <si>
    <t>included in First Floor Lobby above</t>
  </si>
  <si>
    <t>Verify if existing base is to remain or be replaced.</t>
  </si>
  <si>
    <t>included in line above</t>
  </si>
  <si>
    <t>entire building</t>
  </si>
  <si>
    <t>R/R dwelling unit and common space thermostats.  Provide large, digital screen, programmable thermostat, Johnson Controls #TEC3321.  Mount thermostat at 47" AFF at top.  Provide clear, lockable cover for thermostats in public spaces.</t>
  </si>
  <si>
    <t>Upgrade building attic insulation to R49 minimum. Insulate all ductwork.</t>
  </si>
  <si>
    <t>FIRST FLOOR MULTI-PURPOSE ROOM/COMMUNITY ROOM</t>
  </si>
  <si>
    <t>FIRST FLOOR MULTI-PURPOSE ROOM KITCHEN/COMMUNITY ROOM KITCHEN</t>
  </si>
  <si>
    <t>In costs for public RR</t>
  </si>
  <si>
    <t>Only in accessible units</t>
  </si>
  <si>
    <t xml:space="preserve">R/R window sills with cultured marble sills. </t>
  </si>
  <si>
    <t>Install new client standard black appliances</t>
  </si>
  <si>
    <t>R/R existing flooring and base with vinyl plank and vinyl cove base.</t>
  </si>
  <si>
    <t>Fire stop all new and existing pipe penetrations at fire rated ceiling/wall penetrations. (allowance)</t>
  </si>
  <si>
    <t>R/R two (2) gas fired boilers for heating system along with pumps</t>
  </si>
  <si>
    <t xml:space="preserve">R/R existing through wall PTAC units in common areas </t>
  </si>
  <si>
    <t>Repaint 100% of unit.  Use Low/No VOC Paints, Primers, Adhesives and Sealants.</t>
  </si>
  <si>
    <t>R/R existing closet shelving and rod with new vinyl coated wire shelf and hanging rod.</t>
  </si>
  <si>
    <t>R/R existing flooring with new carpet flooring and wood base with roman ogee.</t>
  </si>
  <si>
    <t>BS8</t>
  </si>
  <si>
    <t>Emergency call system is existing to remain.</t>
  </si>
  <si>
    <t>FP5</t>
  </si>
  <si>
    <t>R/R fire alarm system with new addressable fire alarm system compliant with NFPA 72.</t>
  </si>
  <si>
    <t>Based on photos showing two different panels currently in building</t>
  </si>
  <si>
    <t>Commons at Grant</t>
  </si>
  <si>
    <t>398 South Grant Avenue, Columbus, Ohio 43215</t>
  </si>
  <si>
    <t>Commons at Grant Senior Housing is an existing 100 unit 4-story affordable senior independent-living apartment building located in Columbus, Ohio, and constructed in 2003.  The proposed renovation of Commons at Gran Senior Housing includes site, exterior, and interior common area and dwelling unit improvements. The proposed renovation will be completed in phases.  The proposed site, exterior façade, and the common area renovation work are to be completed concurrently.   The following describes the proposed scope of work.</t>
  </si>
  <si>
    <t>Mill and overlay existing parking lot. (13,200 s.f.)</t>
  </si>
  <si>
    <t>(2) HC parking spaces to be provided including 1 van accessible space; code compliance of proposed locations to be verified.  
• Restripe parking as shown on plans to accommodate accessible parking.
• Install tactile warning strips at all parking / drive flush transitions as shown on drawings. 
• Provide HC parking signage.</t>
  </si>
  <si>
    <t>X</t>
  </si>
  <si>
    <t>PCNA (2024)</t>
  </si>
  <si>
    <t>Needs Questionnaire 2024</t>
  </si>
  <si>
    <t>Verify fixtures amount</t>
  </si>
  <si>
    <t>(P)CNA Item</t>
  </si>
  <si>
    <t>FOURTH FLOOR</t>
  </si>
  <si>
    <t>•	One four-story, senior independent living apartment building set on 1.21 acres.
•	One-hundred (100) total units with seventy-seven (77) efficiency standard rental units, ten (10) efficiency units designated for Handicap accessibility, two (2) efficiency units designated for sight and visual impairment, and eleven (11) efficiency standard units. 
•	28 existing parking spaces which include two (2) spaces designated for handicap accessibility at grade.</t>
  </si>
  <si>
    <t>Enterprise Green Communities Certification</t>
  </si>
  <si>
    <t>SOL consultant</t>
  </si>
  <si>
    <t>Passive radon mitigation systems.</t>
  </si>
  <si>
    <t>R/R concrete walks, curbing and ramps that border parking lot.  See plan.
• R/R adjacent sidewalks to meet accessible slopes and configure spaces to meet current accessibility.  Concrete walk to be modified as required to permit code compliant slopes. 
• Finish to match existing.</t>
  </si>
  <si>
    <t>Benches to remain, at one bench, add wheelchair space</t>
  </si>
  <si>
    <t>R/R all existing light poles with new poles and LED fixtures in parking lot.</t>
  </si>
  <si>
    <t>Install accessible path to the exterior dumpster enclosure</t>
  </si>
  <si>
    <t>All disturbed areas on the site shall be seeded.</t>
  </si>
  <si>
    <t>Manicure/prune and trim all existing trees. Provide min. distance from exterior face of building to bushes.</t>
  </si>
  <si>
    <t>Existing flag pole to remain.</t>
  </si>
  <si>
    <t xml:space="preserve">Exterior metal railings to be repainted black. </t>
  </si>
  <si>
    <t>Site sign to remain.</t>
  </si>
  <si>
    <t>Trash enclosures are to be rebuilt with split-face CMU. Retain door frames and reface with composite pickets. Add man door/gate on left side of both.</t>
  </si>
  <si>
    <t>Ensure grading at building perimeters provides positive drainage away from building foundations.</t>
  </si>
  <si>
    <t>R/R existing aluminum single-hung windows with new vinyl energy-efficient single-hung windows.</t>
  </si>
  <si>
    <t>Remove shutters and patch mounting holes with color matching material, no new shutters to be installed.</t>
  </si>
  <si>
    <t>Paint decorative EIFS, stucco same color as original plans, eliminate green paint on surrounding round "medallions".</t>
  </si>
  <si>
    <t>Repaint townhouse "doors" as original plans</t>
  </si>
  <si>
    <t>Storefront - R/R main entry doors and operators</t>
  </si>
  <si>
    <t>R/R existing ceramic tile and base, install new walk-off carpet tile and vinyl cove base.</t>
  </si>
  <si>
    <t>Existing floor tile to remain.</t>
  </si>
  <si>
    <t>Protect existing handrail.  Sand and repair any damaged areas.</t>
  </si>
  <si>
    <t>Paint walls above tile and ceilings.</t>
  </si>
  <si>
    <t>R/R existing flooring with new ceramic tile flooring and ceramic tile base.</t>
  </si>
  <si>
    <t>FIRST FLOOR MECHANICAL/ELECTRICAL</t>
  </si>
  <si>
    <t>R/R all existing flooring and base.  Install new LVP flooring and wood base.</t>
  </si>
  <si>
    <t>Paint walls and ceiling.</t>
  </si>
  <si>
    <t>R/R window sills with cultured marble sills.</t>
  </si>
  <si>
    <t>R/R window treatments.</t>
  </si>
  <si>
    <t>Relocate rent drop box to property manager's office.</t>
  </si>
  <si>
    <t>Control Room</t>
  </si>
  <si>
    <t>Add mailbox system for internal mail to resident in control room 04.</t>
  </si>
  <si>
    <t>HVAC controls in the room need individual controls.</t>
  </si>
  <si>
    <t xml:space="preserve">Paint walls and ceiling. </t>
  </si>
  <si>
    <t>Add new standard NCR fireplace and bookshelf wall.</t>
  </si>
  <si>
    <t>Add a new serving island per plans.</t>
  </si>
  <si>
    <t>Add new doors with side light between lobby and community room.</t>
  </si>
  <si>
    <t>R/R existing flooring and base with new LVT flooring and wood base.</t>
  </si>
  <si>
    <t>Kitchen pass-through window to be removed.</t>
  </si>
  <si>
    <t>Install new quartz countertops.</t>
  </si>
  <si>
    <t>SECOND FLOOR SUPPORT</t>
  </si>
  <si>
    <t>x</t>
  </si>
  <si>
    <t>R/R existing flooring and base.  Install new flooring (TBD).</t>
  </si>
  <si>
    <t xml:space="preserve">Decommission restrooms 73a &amp; 73b. Rooms to become storage. </t>
  </si>
  <si>
    <t>Add new walls and doors per plan to enclose room 64.</t>
  </si>
  <si>
    <t xml:space="preserve">Demo rooms 64, 65, 67, 68, 69, 70, 71 &amp; 72. </t>
  </si>
  <si>
    <t>SECOND FLOOR CORRIDORS, ELEVATOR LOBBY</t>
  </si>
  <si>
    <t>THIRD FLOOR CORRIDORS, ELEVATOR LOBBY</t>
  </si>
  <si>
    <t>See Corridor, Elevator Lobby</t>
  </si>
  <si>
    <t>Total (#) of units: 10 HC &amp; 2 SI = 12 TOTAL</t>
  </si>
  <si>
    <t>Repair textured ceilings at new work.  Texture to match existing.</t>
  </si>
  <si>
    <t>R/R existing VCT flooring and base with new VCT and vinyl base.</t>
  </si>
  <si>
    <t>Paint walls and ceiling per finish schedule.</t>
  </si>
  <si>
    <t>R/R trash door handle with new accessible handle.</t>
  </si>
  <si>
    <t>R/R existing flooring with LVP flooring throughout per finish schedule.</t>
  </si>
  <si>
    <t>LAUNDRY ROOMS (2) (FIRST &amp; THIRD FLOORS)</t>
  </si>
  <si>
    <t>STAIRWELLS (2) (FIRST, SECOND, THIRD, FOURTH FLOORS)</t>
  </si>
  <si>
    <t>R/R all flooring and base.</t>
  </si>
  <si>
    <t>R/R existing stair treads with new vinyl stair treads.</t>
  </si>
  <si>
    <t>Paint entire stairwell (walls &amp; ceiling).</t>
  </si>
  <si>
    <t>Room 86 will become a new laundry room. Provide new washers, dryers, and quartz countertops.</t>
  </si>
  <si>
    <t>FOURTH FLOOR TRASH ROOM</t>
  </si>
  <si>
    <t xml:space="preserve"> FOURTH FLOOR JANITOR CLOSET</t>
  </si>
  <si>
    <t>FOURTH FLOOR LAUNDRY ROOM</t>
  </si>
  <si>
    <t>FOURTH FLOOR CORRIDORS, ELEVATOR LOBBY</t>
  </si>
  <si>
    <t>FOURTH FLOOR STAIRWELLS</t>
  </si>
  <si>
    <t>CORRIDORS, ELEVATOR LOBBY</t>
  </si>
  <si>
    <t>New 2-tone paint, one color above handrail/chair rail and contrasting color below.</t>
  </si>
  <si>
    <t>At all unit interior doors, provide cost to install third hinge at existing frames.</t>
  </si>
  <si>
    <t>Install new unit door combination knocker/peep hole with 2nd lower peep hole at HC units only.</t>
  </si>
  <si>
    <t>Refer to the door schedule for new doors. Hardware shall be from single source mfr. and finish and to be based on Schlage ‘AL’ series with Jupiter lever handle design.</t>
  </si>
  <si>
    <t>Refer to the door schedule for new doors.</t>
  </si>
  <si>
    <t>R/R all common area interior doors and frames with new solid core MDF 2-panel doors (pre-finished) and frames per door schedule.  Doors to be Masonite Safe Sound or equal.  Install new stained wood trim per finish schedule.</t>
  </si>
  <si>
    <t xml:space="preserve">R/R all interior stair doors and frames with new insulated hollow metal 2-panel doors (pre-primed) and frames per door schedule. </t>
  </si>
  <si>
    <t xml:space="preserve">R/R all unit entry doors and frames with new solid core MDF 6-panel doors (pre-finished) and frames per door schedule.  Doors to be Masonite Safe Sound or equal.  Install new stained wood trim per finish schedule. </t>
  </si>
  <si>
    <t>HC Units – new unit interior doors and frames as shown on plans.  Doors to be Masonite Safe Sound or equal.</t>
  </si>
  <si>
    <t>Standard Units – new unit interior doors and frames as shown on plans.  Doors to be Masonite Safe Sound or equal.</t>
  </si>
  <si>
    <t>R/R existing flooring with new carpet or LVP flooring throughout per finish schedule.</t>
  </si>
  <si>
    <t>R/R existing ceiling grid and tile with new per finish schedule.</t>
  </si>
  <si>
    <t>Total (#) of units: 100</t>
  </si>
  <si>
    <t>•	One hundred (100) total units with eighty-eight (88) efficiency standard rental units, ten (10) efficiency units designated for Handicap accessibility, two (2) efficiency units designated for sight and visual impairments.
•	The three (10) handicap accessible units will be restructured to provide code required access to the greatest extent possible (5%).                                                                                                                                                                               •	Two (2) existing dwelling units will be designated as a unit for sensory impairment (2%).</t>
  </si>
  <si>
    <t>Total (#) of units: 88</t>
  </si>
  <si>
    <t>R/R existing sink and garbage disposal with new ADA compliant singleX bowl sink with lever faucet and garbage disposal. Insulate plumbing.  Install aerator on kitchen faucet.</t>
  </si>
  <si>
    <t>Install quartz counter work space.</t>
  </si>
  <si>
    <t>Install quartz countertops.</t>
  </si>
  <si>
    <t>Install “prop-open” alarm system at all exterior stairwell doors addressable to Manager’s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</si>
</sst>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6" formatCode="&quot;$&quot;#,##0_);[Red]\(&quot;$&quot;#,##0\)"/>
    <numFmt numFmtId="8" formatCode="&quot;$&quot;#,##0.00_);[Red]\(&quot;$&quot;#,##0.00\)"/>
    <numFmt numFmtId="44" formatCode="_(&quot;$&quot;* #,##0.00_);_(&quot;$&quot;* \(#,##0.00\);_(&quot;$&quot;* &quot;-&quot;??_);_(@_)"/>
    <numFmt numFmtId="43" formatCode="_(* #,##0.00_);_(* \(#,##0.00\);_(* &quot;-&quot;??_);_(@_)"/>
    <numFmt numFmtId="164" formatCode="0."/>
    <numFmt numFmtId="165" formatCode="&quot;EV&quot;#"/>
    <numFmt numFmtId="166" formatCode="&quot;S&quot;#"/>
    <numFmt numFmtId="167" formatCode="&quot;E&quot;#"/>
    <numFmt numFmtId="168" formatCode="&quot;CA&quot;#"/>
    <numFmt numFmtId="169" formatCode="&quot;TR&quot;#"/>
    <numFmt numFmtId="170" formatCode="&quot;LB&quot;#"/>
    <numFmt numFmtId="171" formatCode="&quot;RR&quot;#"/>
    <numFmt numFmtId="172" formatCode="&quot;LR&quot;#"/>
    <numFmt numFmtId="173" formatCode="&quot;DR&quot;#"/>
    <numFmt numFmtId="174" formatCode="&quot;HCU&quot;#"/>
    <numFmt numFmtId="175" formatCode="&quot;SU&quot;#"/>
    <numFmt numFmtId="176" formatCode="&quot;BS&quot;#"/>
    <numFmt numFmtId="177" formatCode="&quot;FP&quot;#"/>
    <numFmt numFmtId="178" formatCode="&quot;P&quot;#"/>
    <numFmt numFmtId="179" formatCode="&quot;M&quot;#"/>
    <numFmt numFmtId="180" formatCode="&quot;BE&quot;#"/>
    <numFmt numFmtId="181" formatCode="&quot;AT&quot;#"/>
    <numFmt numFmtId="182" formatCode="&quot;EEQ&quot;#"/>
    <numFmt numFmtId="183" formatCode="&quot;JC&quot;#"/>
    <numFmt numFmtId="184" formatCode="&quot;UF&quot;#"/>
    <numFmt numFmtId="185" formatCode="&quot;MO&quot;#"/>
    <numFmt numFmtId="186" formatCode="&quot;CEL&quot;#"/>
    <numFmt numFmtId="187" formatCode="&quot;CAF&quot;#"/>
    <numFmt numFmtId="188" formatCode="&quot;DH&quot;#"/>
    <numFmt numFmtId="189" formatCode="&quot;MPK&quot;#"/>
    <numFmt numFmtId="190" formatCode="&quot;FFL&quot;#"/>
    <numFmt numFmtId="191" formatCode="&quot;MTR&quot;#"/>
    <numFmt numFmtId="192" formatCode="&quot;$&quot;#,##0.00"/>
    <numFmt numFmtId="193" formatCode="&quot;MP&quot;#"/>
    <numFmt numFmtId="194" formatCode="#\ &quot;SF&quot;"/>
    <numFmt numFmtId="195" formatCode="#\ &quot;ct.&quot;"/>
    <numFmt numFmtId="196" formatCode="_([$$-409]* #,##0.00_);_([$$-409]* \(#,##0.00\);_([$$-409]* &quot;-&quot;??_);_(@_)"/>
    <numFmt numFmtId="197" formatCode="[$-F400]h:mm:ss\ AM/PM"/>
    <numFmt numFmtId="198" formatCode="&quot;UDH&quot;#"/>
    <numFmt numFmtId="199" formatCode="&quot;UDF&quot;#"/>
    <numFmt numFmtId="200" formatCode="&quot;U&quot;#"/>
  </numFmts>
  <fonts count="23" x14ac:knownFonts="1">
    <font>
      <sz val="10"/>
      <color rgb="FF000000"/>
      <name val="Times New Roman"/>
      <charset val="204"/>
    </font>
    <font>
      <sz val="11"/>
      <color theme="1"/>
      <name val="Calibri"/>
      <family val="2"/>
      <scheme val="minor"/>
    </font>
    <font>
      <sz val="10"/>
      <color rgb="FF000000"/>
      <name val="Times New Roman"/>
      <family val="1"/>
    </font>
    <font>
      <sz val="10"/>
      <color rgb="FF000000"/>
      <name val="Calibri"/>
      <family val="2"/>
      <scheme val="minor"/>
    </font>
    <font>
      <b/>
      <sz val="11"/>
      <color rgb="FF000000"/>
      <name val="Calibri"/>
      <family val="2"/>
      <scheme val="minor"/>
    </font>
    <font>
      <b/>
      <sz val="11"/>
      <name val="Calibri"/>
      <family val="2"/>
      <scheme val="minor"/>
    </font>
    <font>
      <b/>
      <sz val="11"/>
      <color rgb="FFFF0000"/>
      <name val="Calibri"/>
      <family val="2"/>
      <scheme val="minor"/>
    </font>
    <font>
      <sz val="10"/>
      <name val="Calibri"/>
      <family val="2"/>
      <scheme val="minor"/>
    </font>
    <font>
      <b/>
      <sz val="10"/>
      <name val="Calibri"/>
      <family val="2"/>
      <scheme val="minor"/>
    </font>
    <font>
      <b/>
      <sz val="10"/>
      <color rgb="FF000000"/>
      <name val="Calibri"/>
      <family val="2"/>
      <scheme val="minor"/>
    </font>
    <font>
      <sz val="10"/>
      <color rgb="FF000000"/>
      <name val="Calibri"/>
      <family val="2"/>
    </font>
    <font>
      <b/>
      <sz val="10"/>
      <color rgb="FF000000"/>
      <name val="Calibri"/>
      <family val="2"/>
    </font>
    <font>
      <sz val="11"/>
      <name val="Calibri"/>
      <family val="2"/>
      <scheme val="minor"/>
    </font>
    <font>
      <b/>
      <sz val="14"/>
      <name val="Calibri"/>
      <family val="2"/>
      <scheme val="minor"/>
    </font>
    <font>
      <sz val="10"/>
      <color rgb="FFFF0000"/>
      <name val="Calibri"/>
      <family val="2"/>
      <scheme val="minor"/>
    </font>
    <font>
      <sz val="10"/>
      <name val="Calibri"/>
      <family val="2"/>
    </font>
    <font>
      <u/>
      <sz val="10"/>
      <color rgb="FF000000"/>
      <name val="Calibri"/>
      <family val="2"/>
    </font>
    <font>
      <sz val="11"/>
      <color rgb="FF000000"/>
      <name val="Calibri"/>
      <family val="2"/>
      <scheme val="minor"/>
    </font>
    <font>
      <sz val="8"/>
      <name val="Times New Roman"/>
      <family val="1"/>
    </font>
    <font>
      <b/>
      <sz val="11"/>
      <color theme="1"/>
      <name val="Calibri"/>
      <family val="2"/>
      <scheme val="minor"/>
    </font>
    <font>
      <sz val="10"/>
      <color rgb="FF000000"/>
      <name val="Times New Roman"/>
      <family val="1"/>
    </font>
    <font>
      <b/>
      <sz val="10"/>
      <color rgb="FFFF0000"/>
      <name val="Calibri"/>
      <family val="2"/>
      <scheme val="minor"/>
    </font>
    <font>
      <b/>
      <sz val="10"/>
      <color rgb="FF000000"/>
      <name val="Times New Roman"/>
      <family val="1"/>
    </font>
  </fonts>
  <fills count="13">
    <fill>
      <patternFill patternType="none"/>
    </fill>
    <fill>
      <patternFill patternType="gray125"/>
    </fill>
    <fill>
      <patternFill patternType="solid">
        <fgColor rgb="FF92D050"/>
      </patternFill>
    </fill>
    <fill>
      <patternFill patternType="solid">
        <fgColor rgb="FFFF0000"/>
      </patternFill>
    </fill>
    <fill>
      <patternFill patternType="solid">
        <fgColor rgb="FFFFFF00"/>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92D0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theme="0" tint="-0.14999847407452621"/>
      </left>
      <right/>
      <top/>
      <bottom/>
      <diagonal/>
    </border>
    <border>
      <left/>
      <right/>
      <top style="thin">
        <color indexed="64"/>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s>
  <cellStyleXfs count="3">
    <xf numFmtId="0" fontId="0" fillId="0" borderId="0"/>
    <xf numFmtId="43" fontId="2" fillId="0" borderId="0" applyFont="0" applyFill="0" applyBorder="0" applyAlignment="0" applyProtection="0"/>
    <xf numFmtId="44" fontId="20" fillId="0" borderId="0" applyFont="0" applyFill="0" applyBorder="0" applyAlignment="0" applyProtection="0"/>
  </cellStyleXfs>
  <cellXfs count="215">
    <xf numFmtId="0" fontId="0" fillId="0" borderId="0" xfId="0" applyAlignment="1">
      <alignment horizontal="left" vertical="top"/>
    </xf>
    <xf numFmtId="0" fontId="7" fillId="0" borderId="0" xfId="0" applyFont="1" applyAlignment="1">
      <alignment vertical="center" wrapText="1"/>
    </xf>
    <xf numFmtId="0" fontId="3" fillId="0" borderId="0" xfId="0" applyFont="1" applyAlignment="1">
      <alignment horizontal="center" vertical="center" wrapText="1"/>
    </xf>
    <xf numFmtId="0" fontId="7" fillId="0" borderId="0" xfId="0" applyFont="1" applyAlignment="1">
      <alignment horizontal="center" vertical="center" wrapText="1"/>
    </xf>
    <xf numFmtId="164" fontId="17" fillId="2" borderId="1" xfId="0" applyNumberFormat="1" applyFont="1" applyFill="1" applyBorder="1" applyAlignment="1">
      <alignment horizontal="center" vertical="center" wrapText="1"/>
    </xf>
    <xf numFmtId="164" fontId="17" fillId="4" borderId="1" xfId="0" applyNumberFormat="1" applyFont="1" applyFill="1" applyBorder="1" applyAlignment="1">
      <alignment horizontal="center" vertical="center" wrapText="1"/>
    </xf>
    <xf numFmtId="164" fontId="17" fillId="3" borderId="1" xfId="0" applyNumberFormat="1"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0" xfId="0" applyFont="1" applyAlignment="1">
      <alignment horizontal="left" vertical="top"/>
    </xf>
    <xf numFmtId="0" fontId="4" fillId="0" borderId="0" xfId="0" applyFont="1" applyAlignment="1">
      <alignment horizontal="left" vertical="center" wrapText="1"/>
    </xf>
    <xf numFmtId="0" fontId="22" fillId="0" borderId="5" xfId="0" applyFont="1" applyBorder="1" applyAlignment="1">
      <alignment horizontal="left" vertical="top"/>
    </xf>
    <xf numFmtId="196" fontId="22" fillId="0" borderId="5" xfId="2" applyNumberFormat="1" applyFont="1" applyFill="1" applyBorder="1" applyAlignment="1">
      <alignment horizontal="left" vertical="top"/>
    </xf>
    <xf numFmtId="196" fontId="0" fillId="0" borderId="0" xfId="2" quotePrefix="1" applyNumberFormat="1" applyFont="1" applyFill="1" applyBorder="1" applyAlignment="1">
      <alignment horizontal="left" vertical="top"/>
    </xf>
    <xf numFmtId="196" fontId="0" fillId="0" borderId="0" xfId="2" applyNumberFormat="1" applyFont="1" applyFill="1" applyBorder="1" applyAlignment="1">
      <alignment horizontal="left" vertical="top"/>
    </xf>
    <xf numFmtId="2" fontId="7" fillId="0" borderId="0" xfId="0" applyNumberFormat="1" applyFont="1" applyAlignment="1">
      <alignment horizontal="center" vertical="center" wrapText="1"/>
    </xf>
    <xf numFmtId="0" fontId="3" fillId="0" borderId="7" xfId="0" applyFont="1" applyBorder="1" applyAlignment="1">
      <alignment horizontal="center" vertical="center" wrapText="1"/>
    </xf>
    <xf numFmtId="2" fontId="3" fillId="0" borderId="7" xfId="0" applyNumberFormat="1" applyFont="1" applyBorder="1" applyAlignment="1">
      <alignment horizontal="center" vertical="center" wrapText="1"/>
    </xf>
    <xf numFmtId="2" fontId="3" fillId="0" borderId="5" xfId="0" applyNumberFormat="1" applyFont="1" applyBorder="1" applyAlignment="1">
      <alignment horizontal="center" vertical="center" wrapText="1"/>
    </xf>
    <xf numFmtId="0" fontId="0" fillId="0" borderId="0" xfId="0" applyAlignment="1">
      <alignment horizontal="left" vertical="top" wrapText="1"/>
    </xf>
    <xf numFmtId="14" fontId="7" fillId="0" borderId="0" xfId="2" applyNumberFormat="1" applyFont="1" applyFill="1" applyBorder="1" applyAlignment="1">
      <alignment horizontal="center" vertical="center" wrapText="1"/>
    </xf>
    <xf numFmtId="0" fontId="1" fillId="0" borderId="6" xfId="0" applyFont="1" applyBorder="1" applyAlignment="1">
      <alignment wrapText="1"/>
    </xf>
    <xf numFmtId="197" fontId="19" fillId="0" borderId="0" xfId="2" applyNumberFormat="1" applyFont="1" applyBorder="1" applyAlignment="1">
      <alignment horizontal="center" wrapText="1"/>
    </xf>
    <xf numFmtId="0" fontId="3" fillId="0" borderId="5" xfId="0" applyFont="1" applyBorder="1" applyAlignment="1">
      <alignment horizontal="center" vertical="center" wrapText="1"/>
    </xf>
    <xf numFmtId="0" fontId="12" fillId="0" borderId="0" xfId="0" applyFont="1" applyAlignment="1">
      <alignment horizontal="center" vertical="center" wrapText="1"/>
    </xf>
    <xf numFmtId="0" fontId="22" fillId="0" borderId="0" xfId="0" applyFont="1" applyAlignment="1">
      <alignment horizontal="left" vertical="top"/>
    </xf>
    <xf numFmtId="0" fontId="22" fillId="0" borderId="7" xfId="0" applyFont="1" applyBorder="1" applyAlignment="1">
      <alignment horizontal="left" vertical="top"/>
    </xf>
    <xf numFmtId="196" fontId="0" fillId="0" borderId="7" xfId="2" applyNumberFormat="1" applyFont="1" applyFill="1" applyBorder="1" applyAlignment="1">
      <alignment horizontal="left" vertical="top"/>
    </xf>
    <xf numFmtId="192" fontId="0" fillId="0" borderId="0" xfId="2" applyNumberFormat="1" applyFont="1" applyFill="1" applyBorder="1" applyAlignment="1">
      <alignment horizontal="left" vertical="top"/>
    </xf>
    <xf numFmtId="0" fontId="3" fillId="0" borderId="8" xfId="0" applyFont="1" applyBorder="1" applyAlignment="1">
      <alignment horizontal="center" vertical="center"/>
    </xf>
    <xf numFmtId="164" fontId="4" fillId="9" borderId="8" xfId="0" applyNumberFormat="1" applyFont="1" applyFill="1" applyBorder="1" applyAlignment="1">
      <alignment horizontal="left" vertical="center" wrapText="1"/>
    </xf>
    <xf numFmtId="0" fontId="5" fillId="9" borderId="8" xfId="0" applyFont="1" applyFill="1" applyBorder="1" applyAlignment="1">
      <alignment horizontal="left" vertical="center" wrapText="1"/>
    </xf>
    <xf numFmtId="38" fontId="3" fillId="0" borderId="8" xfId="0" applyNumberFormat="1" applyFont="1" applyBorder="1" applyAlignment="1">
      <alignment horizontal="left" vertical="top"/>
    </xf>
    <xf numFmtId="0" fontId="3" fillId="0" borderId="8" xfId="0" applyFont="1" applyBorder="1" applyAlignment="1">
      <alignment horizontal="left" vertical="top"/>
    </xf>
    <xf numFmtId="0" fontId="5" fillId="7" borderId="8" xfId="0" applyFont="1" applyFill="1" applyBorder="1" applyAlignment="1">
      <alignment horizontal="center" vertical="center" wrapText="1"/>
    </xf>
    <xf numFmtId="0" fontId="8" fillId="7" borderId="8" xfId="0" applyFont="1" applyFill="1" applyBorder="1" applyAlignment="1">
      <alignment vertical="center" wrapText="1"/>
    </xf>
    <xf numFmtId="0" fontId="8" fillId="7" borderId="8" xfId="0" applyFont="1" applyFill="1" applyBorder="1" applyAlignment="1">
      <alignment horizontal="center" vertical="center" wrapText="1"/>
    </xf>
    <xf numFmtId="2" fontId="8" fillId="7" borderId="8" xfId="0" applyNumberFormat="1" applyFont="1" applyFill="1" applyBorder="1" applyAlignment="1">
      <alignment horizontal="center" vertical="center" wrapText="1"/>
    </xf>
    <xf numFmtId="194" fontId="8" fillId="7" borderId="8" xfId="0" applyNumberFormat="1" applyFont="1" applyFill="1" applyBorder="1" applyAlignment="1">
      <alignment horizontal="center" vertical="center" wrapText="1"/>
    </xf>
    <xf numFmtId="195" fontId="8" fillId="7" borderId="8" xfId="0" applyNumberFormat="1" applyFont="1" applyFill="1" applyBorder="1" applyAlignment="1">
      <alignment horizontal="center" vertical="center" wrapText="1"/>
    </xf>
    <xf numFmtId="44" fontId="8" fillId="7" borderId="8" xfId="2" applyFont="1" applyFill="1" applyBorder="1" applyAlignment="1" applyProtection="1">
      <alignment horizontal="center" vertical="center" wrapText="1"/>
    </xf>
    <xf numFmtId="44" fontId="9" fillId="7" borderId="8" xfId="2" applyFont="1" applyFill="1" applyBorder="1" applyAlignment="1" applyProtection="1">
      <alignment horizontal="center" vertical="center" wrapText="1"/>
    </xf>
    <xf numFmtId="8" fontId="9" fillId="7" borderId="8" xfId="0" applyNumberFormat="1" applyFont="1" applyFill="1" applyBorder="1" applyAlignment="1">
      <alignment horizontal="center" wrapText="1"/>
    </xf>
    <xf numFmtId="38" fontId="9" fillId="0" borderId="8" xfId="0" applyNumberFormat="1" applyFont="1" applyBorder="1" applyAlignment="1">
      <alignment horizontal="center" vertical="center"/>
    </xf>
    <xf numFmtId="0" fontId="8" fillId="7" borderId="8" xfId="0" applyFont="1" applyFill="1" applyBorder="1" applyAlignment="1">
      <alignment horizontal="left" vertical="center" wrapText="1"/>
    </xf>
    <xf numFmtId="0" fontId="0" fillId="0" borderId="8" xfId="0" applyBorder="1" applyAlignment="1">
      <alignment horizontal="left" vertical="top"/>
    </xf>
    <xf numFmtId="0" fontId="7" fillId="0" borderId="8" xfId="0" applyFont="1" applyBorder="1" applyAlignment="1">
      <alignment horizontal="center" vertical="center"/>
    </xf>
    <xf numFmtId="165" fontId="12" fillId="0" borderId="8" xfId="0" applyNumberFormat="1" applyFont="1" applyBorder="1" applyAlignment="1">
      <alignment horizontal="center" vertical="center" wrapText="1"/>
    </xf>
    <xf numFmtId="164" fontId="7" fillId="0" borderId="8" xfId="0" applyNumberFormat="1" applyFont="1" applyBorder="1" applyAlignment="1">
      <alignment horizontal="left" vertical="top" wrapText="1"/>
    </xf>
    <xf numFmtId="0" fontId="7" fillId="0" borderId="8" xfId="0" applyFont="1" applyBorder="1" applyAlignment="1">
      <alignment horizontal="center" vertical="center" wrapText="1"/>
    </xf>
    <xf numFmtId="2" fontId="7" fillId="0" borderId="8" xfId="0" applyNumberFormat="1" applyFont="1" applyBorder="1" applyAlignment="1">
      <alignment horizontal="center" vertical="center" wrapText="1"/>
    </xf>
    <xf numFmtId="194" fontId="7" fillId="0" borderId="8" xfId="0" applyNumberFormat="1" applyFont="1" applyBorder="1" applyAlignment="1">
      <alignment horizontal="center" vertical="center" wrapText="1"/>
    </xf>
    <xf numFmtId="195" fontId="7" fillId="0" borderId="8" xfId="0" applyNumberFormat="1" applyFont="1" applyBorder="1" applyAlignment="1">
      <alignment horizontal="center" vertical="center" wrapText="1"/>
    </xf>
    <xf numFmtId="44" fontId="7" fillId="0" borderId="8" xfId="2" applyFont="1" applyFill="1" applyBorder="1" applyAlignment="1" applyProtection="1">
      <alignment horizontal="center" vertical="center" wrapText="1"/>
    </xf>
    <xf numFmtId="44" fontId="7" fillId="0" borderId="8" xfId="2" applyFont="1" applyFill="1" applyBorder="1" applyAlignment="1" applyProtection="1">
      <alignment horizontal="right" vertical="center"/>
    </xf>
    <xf numFmtId="8" fontId="7" fillId="0" borderId="8" xfId="1" applyNumberFormat="1" applyFont="1" applyFill="1" applyBorder="1" applyAlignment="1" applyProtection="1">
      <alignment horizontal="center"/>
    </xf>
    <xf numFmtId="8" fontId="7" fillId="0" borderId="8" xfId="0" applyNumberFormat="1" applyFont="1" applyBorder="1" applyAlignment="1">
      <alignment horizontal="center"/>
    </xf>
    <xf numFmtId="8" fontId="14" fillId="0" borderId="8" xfId="0" applyNumberFormat="1" applyFont="1" applyBorder="1" applyAlignment="1">
      <alignment horizontal="center" vertical="top" wrapText="1"/>
    </xf>
    <xf numFmtId="38" fontId="7" fillId="0" borderId="8" xfId="0" applyNumberFormat="1" applyFont="1" applyBorder="1" applyAlignment="1">
      <alignment horizontal="left" vertical="top"/>
    </xf>
    <xf numFmtId="0" fontId="7" fillId="0" borderId="8" xfId="0" applyFont="1" applyBorder="1" applyAlignment="1">
      <alignment horizontal="left" vertical="top"/>
    </xf>
    <xf numFmtId="8" fontId="3" fillId="0" borderId="8" xfId="0" applyNumberFormat="1" applyFont="1" applyBorder="1" applyAlignment="1">
      <alignment horizontal="center"/>
    </xf>
    <xf numFmtId="8" fontId="3" fillId="0" borderId="8" xfId="1" applyNumberFormat="1" applyFont="1" applyFill="1" applyBorder="1" applyAlignment="1" applyProtection="1">
      <alignment horizontal="center"/>
    </xf>
    <xf numFmtId="8" fontId="14" fillId="0" borderId="8" xfId="0" applyNumberFormat="1" applyFont="1" applyBorder="1" applyAlignment="1">
      <alignment horizontal="center" vertical="center" wrapText="1"/>
    </xf>
    <xf numFmtId="38" fontId="3" fillId="0" borderId="8" xfId="0" applyNumberFormat="1" applyFont="1" applyBorder="1" applyAlignment="1">
      <alignment horizontal="left" vertical="center"/>
    </xf>
    <xf numFmtId="0" fontId="3" fillId="0" borderId="8" xfId="0" applyFont="1" applyBorder="1" applyAlignment="1">
      <alignment horizontal="left" vertical="center"/>
    </xf>
    <xf numFmtId="166" fontId="12" fillId="0" borderId="8" xfId="0" applyNumberFormat="1" applyFont="1" applyBorder="1" applyAlignment="1">
      <alignment horizontal="center" vertical="center" wrapText="1"/>
    </xf>
    <xf numFmtId="164" fontId="3" fillId="0" borderId="8" xfId="0" applyNumberFormat="1" applyFont="1" applyBorder="1" applyAlignment="1">
      <alignment horizontal="left" vertical="center" wrapText="1"/>
    </xf>
    <xf numFmtId="2" fontId="3" fillId="0" borderId="8" xfId="0" applyNumberFormat="1" applyFont="1" applyBorder="1" applyAlignment="1">
      <alignment horizontal="center" vertical="center" wrapText="1"/>
    </xf>
    <xf numFmtId="8" fontId="5" fillId="0" borderId="8" xfId="0" applyNumberFormat="1" applyFont="1" applyBorder="1" applyAlignment="1">
      <alignment horizontal="center" wrapText="1"/>
    </xf>
    <xf numFmtId="0" fontId="15" fillId="0" borderId="8" xfId="0" applyFont="1" applyBorder="1" applyAlignment="1">
      <alignment horizontal="left" vertical="top" wrapText="1"/>
    </xf>
    <xf numFmtId="0" fontId="15" fillId="0" borderId="8" xfId="0" applyFont="1" applyBorder="1" applyAlignment="1">
      <alignment horizontal="left" vertical="center" wrapText="1"/>
    </xf>
    <xf numFmtId="2" fontId="3" fillId="0" borderId="8" xfId="1" applyNumberFormat="1" applyFont="1" applyFill="1" applyBorder="1" applyAlignment="1" applyProtection="1">
      <alignment horizontal="center" vertical="center" wrapText="1"/>
    </xf>
    <xf numFmtId="0" fontId="7" fillId="0" borderId="8" xfId="0" applyFont="1" applyBorder="1" applyAlignment="1">
      <alignment horizontal="left" vertical="center" wrapText="1"/>
    </xf>
    <xf numFmtId="0" fontId="3" fillId="0" borderId="8" xfId="0" applyFont="1" applyBorder="1" applyAlignment="1">
      <alignment horizontal="left" vertical="center" wrapText="1"/>
    </xf>
    <xf numFmtId="8" fontId="3" fillId="0" borderId="8" xfId="0" applyNumberFormat="1" applyFont="1" applyBorder="1" applyAlignment="1">
      <alignment horizontal="center" vertical="top" wrapText="1"/>
    </xf>
    <xf numFmtId="180" fontId="12" fillId="0" borderId="8" xfId="0" applyNumberFormat="1" applyFont="1" applyBorder="1" applyAlignment="1">
      <alignment horizontal="center" vertical="center" wrapText="1"/>
    </xf>
    <xf numFmtId="0" fontId="10" fillId="0" borderId="8" xfId="0" applyFont="1" applyBorder="1" applyAlignment="1">
      <alignment horizontal="left" vertical="center" wrapText="1"/>
    </xf>
    <xf numFmtId="8" fontId="3" fillId="0" borderId="8" xfId="1" applyNumberFormat="1" applyFont="1" applyFill="1" applyBorder="1" applyAlignment="1" applyProtection="1">
      <alignment horizontal="center" wrapText="1"/>
    </xf>
    <xf numFmtId="181" fontId="12" fillId="0" borderId="8" xfId="0" applyNumberFormat="1" applyFont="1" applyBorder="1" applyAlignment="1">
      <alignment horizontal="center" vertical="center" wrapText="1"/>
    </xf>
    <xf numFmtId="168" fontId="12" fillId="0" borderId="8" xfId="0" applyNumberFormat="1" applyFont="1" applyBorder="1" applyAlignment="1">
      <alignment horizontal="center" vertical="center" wrapText="1"/>
    </xf>
    <xf numFmtId="44" fontId="3" fillId="0" borderId="8" xfId="2" applyFont="1" applyFill="1" applyBorder="1" applyAlignment="1" applyProtection="1">
      <alignment horizontal="right" vertical="center"/>
    </xf>
    <xf numFmtId="0" fontId="4" fillId="8" borderId="8" xfId="0" applyFont="1" applyFill="1" applyBorder="1" applyAlignment="1">
      <alignment horizontal="left" vertical="center"/>
    </xf>
    <xf numFmtId="0" fontId="10" fillId="0" borderId="8" xfId="0" applyFont="1" applyBorder="1" applyAlignment="1">
      <alignment horizontal="justify" vertical="center" wrapText="1"/>
    </xf>
    <xf numFmtId="190" fontId="12" fillId="0" borderId="8" xfId="0" applyNumberFormat="1" applyFont="1" applyBorder="1" applyAlignment="1">
      <alignment horizontal="center" vertical="center" wrapText="1"/>
    </xf>
    <xf numFmtId="0" fontId="3" fillId="0" borderId="8" xfId="0" applyFont="1" applyBorder="1" applyAlignment="1">
      <alignment horizontal="center" vertical="center" wrapText="1"/>
    </xf>
    <xf numFmtId="191" fontId="12" fillId="0" borderId="8" xfId="0" applyNumberFormat="1" applyFont="1" applyBorder="1" applyAlignment="1">
      <alignment horizontal="center" vertical="center" wrapText="1"/>
    </xf>
    <xf numFmtId="169" fontId="17" fillId="0" borderId="8" xfId="0" applyNumberFormat="1" applyFont="1" applyBorder="1" applyAlignment="1">
      <alignment horizontal="center" vertical="center" wrapText="1"/>
    </xf>
    <xf numFmtId="44" fontId="7" fillId="0" borderId="8" xfId="2" applyFont="1" applyBorder="1" applyAlignment="1" applyProtection="1">
      <alignment horizontal="center" vertical="center" wrapText="1"/>
    </xf>
    <xf numFmtId="182" fontId="12" fillId="0" borderId="8" xfId="0" applyNumberFormat="1" applyFont="1" applyBorder="1" applyAlignment="1">
      <alignment horizontal="center" vertical="center" wrapText="1"/>
    </xf>
    <xf numFmtId="171" fontId="12" fillId="0" borderId="8" xfId="0" applyNumberFormat="1" applyFont="1" applyBorder="1" applyAlignment="1">
      <alignment horizontal="center" vertical="center" wrapText="1"/>
    </xf>
    <xf numFmtId="0" fontId="10" fillId="0" borderId="8" xfId="0" applyFont="1" applyBorder="1" applyAlignment="1">
      <alignment horizontal="left" vertical="top" wrapText="1"/>
    </xf>
    <xf numFmtId="185" fontId="12" fillId="0" borderId="8" xfId="0" applyNumberFormat="1" applyFont="1" applyBorder="1" applyAlignment="1">
      <alignment horizontal="center" vertical="center" wrapText="1"/>
    </xf>
    <xf numFmtId="193" fontId="12" fillId="0" borderId="8" xfId="0" applyNumberFormat="1" applyFont="1" applyBorder="1" applyAlignment="1">
      <alignment horizontal="center" vertical="center" wrapText="1"/>
    </xf>
    <xf numFmtId="189" fontId="12" fillId="0" borderId="8" xfId="0" applyNumberFormat="1" applyFont="1" applyBorder="1" applyAlignment="1">
      <alignment horizontal="center" vertical="center" wrapText="1"/>
    </xf>
    <xf numFmtId="183" fontId="17" fillId="0" borderId="8" xfId="0" applyNumberFormat="1" applyFont="1" applyBorder="1" applyAlignment="1">
      <alignment horizontal="center" vertical="center" wrapText="1"/>
    </xf>
    <xf numFmtId="194" fontId="3" fillId="0" borderId="8" xfId="0" applyNumberFormat="1" applyFont="1" applyBorder="1" applyAlignment="1">
      <alignment horizontal="center" vertical="center" wrapText="1"/>
    </xf>
    <xf numFmtId="195" fontId="3" fillId="0" borderId="8" xfId="0" applyNumberFormat="1" applyFont="1" applyBorder="1" applyAlignment="1">
      <alignment horizontal="center" vertical="center" wrapText="1"/>
    </xf>
    <xf numFmtId="44" fontId="3" fillId="0" borderId="8" xfId="2" applyFont="1" applyFill="1" applyBorder="1" applyAlignment="1" applyProtection="1">
      <alignment horizontal="center" vertical="center" wrapText="1"/>
    </xf>
    <xf numFmtId="44" fontId="3" fillId="0" borderId="8" xfId="2" applyFont="1" applyFill="1" applyBorder="1" applyAlignment="1" applyProtection="1">
      <alignment horizontal="right" vertical="center" wrapText="1"/>
    </xf>
    <xf numFmtId="0" fontId="9" fillId="0" borderId="8" xfId="0" applyFont="1" applyBorder="1" applyAlignment="1">
      <alignment horizontal="center" vertical="center"/>
    </xf>
    <xf numFmtId="0" fontId="4" fillId="7" borderId="8" xfId="0" applyFont="1" applyFill="1" applyBorder="1" applyAlignment="1">
      <alignment horizontal="center" vertical="center"/>
    </xf>
    <xf numFmtId="0" fontId="9" fillId="7" borderId="8" xfId="0" applyFont="1" applyFill="1" applyBorder="1" applyAlignment="1">
      <alignment horizontal="left" vertical="center" wrapText="1"/>
    </xf>
    <xf numFmtId="8" fontId="9" fillId="0" borderId="8" xfId="0" applyNumberFormat="1" applyFont="1" applyBorder="1" applyAlignment="1">
      <alignment horizontal="center"/>
    </xf>
    <xf numFmtId="8" fontId="9" fillId="0" borderId="8" xfId="0" applyNumberFormat="1" applyFont="1" applyBorder="1" applyAlignment="1">
      <alignment horizontal="center" vertical="center" wrapText="1"/>
    </xf>
    <xf numFmtId="0" fontId="17" fillId="0" borderId="8" xfId="0" applyFont="1" applyBorder="1" applyAlignment="1">
      <alignment horizontal="center" vertical="center"/>
    </xf>
    <xf numFmtId="194" fontId="3" fillId="0" borderId="8" xfId="0" applyNumberFormat="1" applyFont="1" applyBorder="1" applyAlignment="1">
      <alignment horizontal="center" vertical="center"/>
    </xf>
    <xf numFmtId="195" fontId="3" fillId="0" borderId="8" xfId="0" applyNumberFormat="1" applyFont="1" applyBorder="1" applyAlignment="1">
      <alignment horizontal="center" vertical="center"/>
    </xf>
    <xf numFmtId="44" fontId="3" fillId="0" borderId="8" xfId="2" applyFont="1" applyFill="1" applyBorder="1" applyAlignment="1" applyProtection="1">
      <alignment horizontal="center" vertical="center"/>
    </xf>
    <xf numFmtId="170" fontId="12" fillId="0" borderId="8" xfId="0" applyNumberFormat="1" applyFont="1" applyBorder="1" applyAlignment="1">
      <alignment horizontal="center" vertical="center" wrapText="1"/>
    </xf>
    <xf numFmtId="172" fontId="17" fillId="0" borderId="8"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7" fillId="0" borderId="8" xfId="0" applyFont="1" applyBorder="1" applyAlignment="1">
      <alignment vertical="center" wrapText="1"/>
    </xf>
    <xf numFmtId="0" fontId="21" fillId="0" borderId="8" xfId="0" applyFont="1" applyBorder="1" applyAlignment="1">
      <alignment horizontal="center" vertical="center" wrapText="1"/>
    </xf>
    <xf numFmtId="194" fontId="21" fillId="0" borderId="8" xfId="0" applyNumberFormat="1" applyFont="1" applyBorder="1" applyAlignment="1">
      <alignment horizontal="center" vertical="center" wrapText="1"/>
    </xf>
    <xf numFmtId="195" fontId="21" fillId="0" borderId="8" xfId="0" applyNumberFormat="1" applyFont="1" applyBorder="1" applyAlignment="1">
      <alignment horizontal="center" vertical="center" wrapText="1"/>
    </xf>
    <xf numFmtId="44" fontId="21" fillId="0" borderId="8" xfId="2" applyFont="1" applyFill="1" applyBorder="1" applyAlignment="1" applyProtection="1">
      <alignment horizontal="center" vertical="center" wrapText="1"/>
    </xf>
    <xf numFmtId="183" fontId="12" fillId="0" borderId="8" xfId="0" applyNumberFormat="1" applyFont="1" applyBorder="1" applyAlignment="1">
      <alignment horizontal="center" vertical="center" wrapText="1"/>
    </xf>
    <xf numFmtId="169" fontId="12" fillId="0" borderId="8" xfId="0" applyNumberFormat="1" applyFont="1" applyBorder="1" applyAlignment="1">
      <alignment horizontal="center" vertical="center" wrapText="1"/>
    </xf>
    <xf numFmtId="172" fontId="12" fillId="0" borderId="8" xfId="0" applyNumberFormat="1" applyFont="1" applyBorder="1" applyAlignment="1">
      <alignment horizontal="center" vertical="center" wrapText="1"/>
    </xf>
    <xf numFmtId="186" fontId="12" fillId="0" borderId="8" xfId="0" applyNumberFormat="1" applyFont="1" applyBorder="1" applyAlignment="1">
      <alignment horizontal="center" vertical="center" wrapText="1"/>
    </xf>
    <xf numFmtId="187" fontId="12" fillId="0" borderId="8" xfId="0" applyNumberFormat="1" applyFont="1" applyBorder="1" applyAlignment="1">
      <alignment horizontal="center" vertical="center" wrapText="1"/>
    </xf>
    <xf numFmtId="0" fontId="16" fillId="0" borderId="8" xfId="0" applyFont="1" applyBorder="1" applyAlignment="1">
      <alignment horizontal="justify" vertical="center" wrapText="1"/>
    </xf>
    <xf numFmtId="173" fontId="12" fillId="0" borderId="8" xfId="0" applyNumberFormat="1" applyFont="1" applyBorder="1" applyAlignment="1">
      <alignment horizontal="center" vertical="center" wrapText="1"/>
    </xf>
    <xf numFmtId="188" fontId="12" fillId="0" borderId="8" xfId="0" applyNumberFormat="1" applyFont="1" applyBorder="1" applyAlignment="1">
      <alignment horizontal="center" vertical="center" wrapText="1"/>
    </xf>
    <xf numFmtId="0" fontId="8" fillId="8" borderId="8" xfId="0" applyFont="1" applyFill="1" applyBorder="1" applyAlignment="1">
      <alignment horizontal="left" vertical="center" wrapText="1"/>
    </xf>
    <xf numFmtId="0" fontId="15" fillId="0" borderId="8" xfId="0" applyFont="1" applyBorder="1" applyAlignment="1">
      <alignment vertical="top" wrapText="1"/>
    </xf>
    <xf numFmtId="44" fontId="15" fillId="0" borderId="8" xfId="2" applyFont="1" applyFill="1" applyBorder="1" applyAlignment="1" applyProtection="1">
      <alignment vertical="top" wrapText="1"/>
    </xf>
    <xf numFmtId="0" fontId="11" fillId="0" borderId="8" xfId="0" applyFont="1" applyBorder="1" applyAlignment="1">
      <alignment horizontal="left" vertical="top" wrapText="1"/>
    </xf>
    <xf numFmtId="174" fontId="12" fillId="0" borderId="8" xfId="0" applyNumberFormat="1" applyFont="1" applyBorder="1" applyAlignment="1">
      <alignment horizontal="center" vertical="center" wrapText="1"/>
    </xf>
    <xf numFmtId="0" fontId="10" fillId="6" borderId="8" xfId="0" applyFont="1" applyFill="1" applyBorder="1" applyAlignment="1">
      <alignment horizontal="left" vertical="top" wrapText="1"/>
    </xf>
    <xf numFmtId="2" fontId="7" fillId="6" borderId="8" xfId="0" applyNumberFormat="1" applyFont="1" applyFill="1" applyBorder="1" applyAlignment="1">
      <alignment horizontal="center" vertical="center" wrapText="1"/>
    </xf>
    <xf numFmtId="175" fontId="12" fillId="0" borderId="8" xfId="0" applyNumberFormat="1" applyFont="1" applyBorder="1" applyAlignment="1">
      <alignment horizontal="center" vertical="center" wrapText="1"/>
    </xf>
    <xf numFmtId="8" fontId="3" fillId="0" borderId="8" xfId="0" applyNumberFormat="1" applyFont="1" applyBorder="1" applyAlignment="1">
      <alignment horizontal="center" wrapText="1"/>
    </xf>
    <xf numFmtId="184" fontId="12" fillId="0" borderId="8" xfId="0" applyNumberFormat="1" applyFont="1" applyBorder="1" applyAlignment="1">
      <alignment horizontal="center" vertical="center" wrapText="1"/>
    </xf>
    <xf numFmtId="199" fontId="12" fillId="0" borderId="8" xfId="0" applyNumberFormat="1" applyFont="1" applyBorder="1" applyAlignment="1">
      <alignment horizontal="center" vertical="center" wrapText="1"/>
    </xf>
    <xf numFmtId="198" fontId="12" fillId="0" borderId="8" xfId="0" applyNumberFormat="1" applyFont="1" applyBorder="1" applyAlignment="1">
      <alignment horizontal="center" vertical="center" wrapText="1"/>
    </xf>
    <xf numFmtId="184" fontId="5" fillId="9" borderId="8" xfId="0" applyNumberFormat="1" applyFont="1" applyFill="1" applyBorder="1" applyAlignment="1">
      <alignment horizontal="left" vertical="center" wrapText="1"/>
    </xf>
    <xf numFmtId="176" fontId="12" fillId="0" borderId="8" xfId="0" applyNumberFormat="1" applyFont="1" applyBorder="1" applyAlignment="1">
      <alignment horizontal="center" vertical="center" wrapText="1"/>
    </xf>
    <xf numFmtId="177" fontId="12" fillId="0" borderId="8" xfId="0" applyNumberFormat="1" applyFont="1" applyBorder="1" applyAlignment="1">
      <alignment horizontal="center" vertical="center" wrapText="1"/>
    </xf>
    <xf numFmtId="178" fontId="12" fillId="0" borderId="8" xfId="0" applyNumberFormat="1" applyFont="1" applyBorder="1" applyAlignment="1">
      <alignment horizontal="center" vertical="center" wrapText="1"/>
    </xf>
    <xf numFmtId="0" fontId="10" fillId="0" borderId="8" xfId="0" applyFont="1" applyBorder="1" applyAlignment="1">
      <alignment vertical="center" wrapText="1"/>
    </xf>
    <xf numFmtId="179" fontId="12" fillId="0" borderId="8" xfId="0" applyNumberFormat="1" applyFont="1" applyBorder="1" applyAlignment="1">
      <alignment horizontal="center" vertical="center" wrapText="1"/>
    </xf>
    <xf numFmtId="44" fontId="3" fillId="5" borderId="8" xfId="2" applyFont="1" applyFill="1" applyBorder="1" applyAlignment="1" applyProtection="1">
      <alignment horizontal="right" vertical="center"/>
    </xf>
    <xf numFmtId="167" fontId="12" fillId="0" borderId="8" xfId="0" applyNumberFormat="1" applyFont="1" applyBorder="1" applyAlignment="1">
      <alignment horizontal="center" vertical="center" wrapText="1"/>
    </xf>
    <xf numFmtId="0" fontId="8" fillId="0" borderId="8" xfId="0" applyFont="1" applyBorder="1" applyAlignment="1">
      <alignment vertical="center" wrapText="1"/>
    </xf>
    <xf numFmtId="0" fontId="5" fillId="0" borderId="8" xfId="0" applyFont="1" applyBorder="1" applyAlignment="1">
      <alignment horizontal="center" vertical="center"/>
    </xf>
    <xf numFmtId="38" fontId="14" fillId="0" borderId="8" xfId="0" applyNumberFormat="1" applyFont="1" applyBorder="1" applyAlignment="1">
      <alignment horizontal="left" vertical="top" wrapText="1"/>
    </xf>
    <xf numFmtId="44" fontId="3" fillId="7" borderId="8" xfId="2" applyFont="1" applyFill="1" applyBorder="1" applyAlignment="1" applyProtection="1">
      <alignment horizontal="center" vertical="center"/>
    </xf>
    <xf numFmtId="1" fontId="3" fillId="7" borderId="8" xfId="1" applyNumberFormat="1" applyFont="1" applyFill="1" applyBorder="1" applyAlignment="1" applyProtection="1">
      <alignment horizontal="center" vertical="center"/>
    </xf>
    <xf numFmtId="38" fontId="9" fillId="0" borderId="8" xfId="0" applyNumberFormat="1" applyFont="1" applyBorder="1" applyAlignment="1">
      <alignment horizontal="left" vertical="top" wrapText="1"/>
    </xf>
    <xf numFmtId="38" fontId="3" fillId="0" borderId="8" xfId="0" applyNumberFormat="1" applyFont="1" applyBorder="1" applyAlignment="1">
      <alignment horizontal="left" vertical="top" wrapText="1"/>
    </xf>
    <xf numFmtId="192" fontId="3" fillId="0" borderId="8" xfId="0" applyNumberFormat="1" applyFont="1" applyBorder="1" applyAlignment="1">
      <alignment horizontal="left" vertical="top"/>
    </xf>
    <xf numFmtId="0" fontId="12" fillId="0" borderId="8" xfId="0" applyFont="1" applyBorder="1" applyAlignment="1">
      <alignment horizontal="center" vertical="center"/>
    </xf>
    <xf numFmtId="2" fontId="3" fillId="0" borderId="8" xfId="0" applyNumberFormat="1" applyFont="1" applyBorder="1" applyAlignment="1">
      <alignment horizontal="left" vertical="center"/>
    </xf>
    <xf numFmtId="6" fontId="3" fillId="0" borderId="8" xfId="0" applyNumberFormat="1" applyFont="1" applyBorder="1" applyAlignment="1">
      <alignment horizontal="left" vertical="center"/>
    </xf>
    <xf numFmtId="38" fontId="3" fillId="0" borderId="8" xfId="0" applyNumberFormat="1" applyFont="1" applyBorder="1" applyAlignment="1">
      <alignment horizontal="center" vertical="center" wrapText="1"/>
    </xf>
    <xf numFmtId="38" fontId="3" fillId="0" borderId="8" xfId="0" applyNumberFormat="1" applyFont="1" applyBorder="1" applyAlignment="1">
      <alignment horizontal="center" vertical="center"/>
    </xf>
    <xf numFmtId="8" fontId="3" fillId="0" borderId="8" xfId="0" applyNumberFormat="1" applyFont="1" applyBorder="1" applyAlignment="1">
      <alignment horizontal="center" vertical="center"/>
    </xf>
    <xf numFmtId="38" fontId="3" fillId="0" borderId="8" xfId="1" applyNumberFormat="1" applyFont="1" applyFill="1" applyBorder="1" applyAlignment="1" applyProtection="1">
      <alignment horizontal="center" vertical="center"/>
    </xf>
    <xf numFmtId="200" fontId="12" fillId="0" borderId="8" xfId="0" applyNumberFormat="1" applyFont="1" applyBorder="1" applyAlignment="1">
      <alignment horizontal="center" vertical="center" wrapText="1"/>
    </xf>
    <xf numFmtId="0" fontId="5" fillId="0" borderId="8" xfId="0" applyFont="1" applyBorder="1" applyAlignment="1">
      <alignment horizontal="left" vertical="center" wrapText="1"/>
    </xf>
    <xf numFmtId="14" fontId="5" fillId="0" borderId="0" xfId="2" applyNumberFormat="1" applyFont="1" applyFill="1" applyBorder="1" applyAlignment="1">
      <alignment horizontal="center" vertical="center" wrapText="1"/>
    </xf>
    <xf numFmtId="0" fontId="3" fillId="7" borderId="8" xfId="0" applyFont="1" applyFill="1" applyBorder="1" applyAlignment="1">
      <alignment horizontal="left" vertical="top"/>
    </xf>
    <xf numFmtId="0" fontId="3" fillId="7" borderId="8" xfId="0" applyFont="1" applyFill="1" applyBorder="1" applyAlignment="1">
      <alignment horizontal="center" vertical="center"/>
    </xf>
    <xf numFmtId="164" fontId="17" fillId="10" borderId="1" xfId="0" applyNumberFormat="1" applyFont="1" applyFill="1" applyBorder="1" applyAlignment="1">
      <alignment horizontal="center" vertical="center" wrapText="1"/>
    </xf>
    <xf numFmtId="0" fontId="4" fillId="7" borderId="8" xfId="0" applyFont="1" applyFill="1" applyBorder="1" applyAlignment="1">
      <alignment horizontal="left" vertical="top"/>
    </xf>
    <xf numFmtId="200" fontId="12" fillId="0" borderId="9" xfId="0" applyNumberFormat="1" applyFont="1" applyBorder="1" applyAlignment="1">
      <alignment horizontal="center" vertical="center" wrapText="1"/>
    </xf>
    <xf numFmtId="0" fontId="10" fillId="0" borderId="10" xfId="0" applyFont="1" applyBorder="1" applyAlignment="1">
      <alignment horizontal="justify" vertical="center" wrapText="1"/>
    </xf>
    <xf numFmtId="0" fontId="10" fillId="0" borderId="10" xfId="0" applyFont="1" applyBorder="1" applyAlignment="1">
      <alignment horizontal="left" vertical="top" wrapText="1"/>
    </xf>
    <xf numFmtId="14" fontId="3" fillId="0" borderId="8" xfId="0" applyNumberFormat="1" applyFont="1" applyBorder="1" applyAlignment="1">
      <alignment horizontal="left" vertical="top"/>
    </xf>
    <xf numFmtId="164" fontId="9" fillId="7" borderId="8" xfId="0" applyNumberFormat="1" applyFont="1" applyFill="1" applyBorder="1" applyAlignment="1">
      <alignment horizontal="left" vertical="center" wrapText="1"/>
    </xf>
    <xf numFmtId="44" fontId="7" fillId="7" borderId="8" xfId="2" applyFont="1" applyFill="1" applyBorder="1" applyAlignment="1" applyProtection="1">
      <alignment horizontal="right" vertical="center"/>
    </xf>
    <xf numFmtId="185" fontId="9" fillId="7" borderId="8" xfId="0" applyNumberFormat="1" applyFont="1" applyFill="1" applyBorder="1" applyAlignment="1">
      <alignment horizontal="left" vertical="center" wrapText="1"/>
    </xf>
    <xf numFmtId="0" fontId="5" fillId="7" borderId="8" xfId="0" applyFont="1" applyFill="1" applyBorder="1" applyAlignment="1">
      <alignment horizontal="left" vertical="center" wrapText="1"/>
    </xf>
    <xf numFmtId="0" fontId="7" fillId="7" borderId="8" xfId="0" applyFont="1" applyFill="1" applyBorder="1" applyAlignment="1">
      <alignment horizontal="center" vertical="center" wrapText="1"/>
    </xf>
    <xf numFmtId="2" fontId="3" fillId="7" borderId="8" xfId="0" applyNumberFormat="1" applyFont="1" applyFill="1" applyBorder="1" applyAlignment="1">
      <alignment horizontal="center" vertical="center" wrapText="1"/>
    </xf>
    <xf numFmtId="194" fontId="7" fillId="7" borderId="8" xfId="0" applyNumberFormat="1" applyFont="1" applyFill="1" applyBorder="1" applyAlignment="1">
      <alignment horizontal="center" vertical="center" wrapText="1"/>
    </xf>
    <xf numFmtId="195" fontId="7" fillId="7" borderId="8" xfId="0" applyNumberFormat="1" applyFont="1" applyFill="1" applyBorder="1" applyAlignment="1">
      <alignment horizontal="center" vertical="center" wrapText="1"/>
    </xf>
    <xf numFmtId="44" fontId="7" fillId="7" borderId="8" xfId="2" applyFont="1" applyFill="1" applyBorder="1" applyAlignment="1" applyProtection="1">
      <alignment horizontal="center" vertical="center" wrapText="1"/>
    </xf>
    <xf numFmtId="2" fontId="7" fillId="7" borderId="8" xfId="0" applyNumberFormat="1" applyFont="1" applyFill="1" applyBorder="1" applyAlignment="1">
      <alignment horizontal="center" vertical="center" wrapText="1"/>
    </xf>
    <xf numFmtId="0" fontId="9" fillId="0" borderId="8" xfId="0" applyFont="1" applyBorder="1" applyAlignment="1">
      <alignment horizontal="left" vertical="center" wrapText="1"/>
    </xf>
    <xf numFmtId="166" fontId="12" fillId="12" borderId="8" xfId="0" applyNumberFormat="1" applyFont="1" applyFill="1" applyBorder="1" applyAlignment="1">
      <alignment horizontal="center" vertical="center" wrapText="1"/>
    </xf>
    <xf numFmtId="0" fontId="10" fillId="0" borderId="0" xfId="0" applyFont="1" applyAlignment="1">
      <alignment horizontal="left" vertical="top"/>
    </xf>
    <xf numFmtId="14" fontId="7" fillId="0" borderId="8" xfId="0" applyNumberFormat="1" applyFont="1" applyBorder="1" applyAlignment="1">
      <alignment horizontal="left" vertical="top"/>
    </xf>
    <xf numFmtId="0" fontId="3" fillId="7" borderId="8" xfId="2" applyNumberFormat="1" applyFont="1" applyFill="1" applyBorder="1" applyAlignment="1" applyProtection="1">
      <alignment horizontal="center" vertical="center"/>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8" fillId="0" borderId="0" xfId="0" applyFont="1" applyAlignment="1">
      <alignment horizontal="center" vertical="center" wrapText="1"/>
    </xf>
    <xf numFmtId="0" fontId="13" fillId="0" borderId="0" xfId="0" applyFont="1" applyAlignment="1">
      <alignment horizontal="center" vertical="center" wrapText="1"/>
    </xf>
    <xf numFmtId="0" fontId="9" fillId="0" borderId="0" xfId="0" applyFont="1" applyAlignment="1">
      <alignment horizontal="center" vertical="center" wrapText="1"/>
    </xf>
    <xf numFmtId="0" fontId="4" fillId="0" borderId="0" xfId="0" applyFont="1" applyAlignment="1">
      <alignment horizontal="center" vertical="center" wrapText="1"/>
    </xf>
    <xf numFmtId="166" fontId="12" fillId="0" borderId="0" xfId="0" applyNumberFormat="1" applyFont="1" applyAlignment="1">
      <alignment horizontal="center" vertical="center"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184" fontId="5" fillId="9" borderId="8" xfId="0" applyNumberFormat="1" applyFont="1" applyFill="1" applyBorder="1" applyAlignment="1">
      <alignment horizontal="left" vertical="center" wrapText="1"/>
    </xf>
    <xf numFmtId="0" fontId="11" fillId="11" borderId="8" xfId="0" applyFont="1" applyFill="1" applyBorder="1" applyAlignment="1">
      <alignment horizontal="left" vertical="top" wrapText="1"/>
    </xf>
    <xf numFmtId="0" fontId="5" fillId="7" borderId="8" xfId="0" applyFont="1" applyFill="1" applyBorder="1" applyAlignment="1">
      <alignment horizontal="left" vertical="center" wrapText="1"/>
    </xf>
    <xf numFmtId="0" fontId="15" fillId="0" borderId="8" xfId="0" applyFont="1" applyBorder="1" applyAlignment="1">
      <alignment horizontal="left" vertical="top" wrapText="1"/>
    </xf>
    <xf numFmtId="0" fontId="5" fillId="7" borderId="9" xfId="0" applyFont="1" applyFill="1" applyBorder="1" applyAlignment="1">
      <alignment horizontal="left" vertical="center" wrapText="1"/>
    </xf>
    <xf numFmtId="0" fontId="5" fillId="7" borderId="10" xfId="0" applyFont="1" applyFill="1" applyBorder="1" applyAlignment="1">
      <alignment horizontal="left" vertical="center" wrapText="1"/>
    </xf>
    <xf numFmtId="0" fontId="4" fillId="8" borderId="9" xfId="0" applyFont="1" applyFill="1" applyBorder="1" applyAlignment="1">
      <alignment horizontal="left" vertical="center"/>
    </xf>
    <xf numFmtId="0" fontId="4" fillId="8" borderId="10" xfId="0" applyFont="1" applyFill="1" applyBorder="1" applyAlignment="1">
      <alignment horizontal="left" vertical="center"/>
    </xf>
    <xf numFmtId="0" fontId="8" fillId="8" borderId="8" xfId="0" applyFont="1" applyFill="1" applyBorder="1" applyAlignment="1">
      <alignment horizontal="left" vertical="center" wrapText="1"/>
    </xf>
    <xf numFmtId="164" fontId="4" fillId="9" borderId="8" xfId="0" applyNumberFormat="1" applyFont="1" applyFill="1" applyBorder="1" applyAlignment="1">
      <alignment horizontal="left" vertical="center" wrapText="1"/>
    </xf>
    <xf numFmtId="164" fontId="9" fillId="7" borderId="8" xfId="0" applyNumberFormat="1" applyFont="1" applyFill="1" applyBorder="1" applyAlignment="1">
      <alignment horizontal="left" vertical="center" wrapText="1"/>
    </xf>
    <xf numFmtId="0" fontId="4" fillId="8" borderId="8" xfId="0" applyFont="1" applyFill="1" applyBorder="1" applyAlignment="1">
      <alignment horizontal="left" vertical="center"/>
    </xf>
    <xf numFmtId="0" fontId="8" fillId="7" borderId="8" xfId="0" applyFont="1" applyFill="1" applyBorder="1" applyAlignment="1">
      <alignment horizontal="left" vertical="center" wrapText="1"/>
    </xf>
    <xf numFmtId="185" fontId="9" fillId="7" borderId="8" xfId="0" applyNumberFormat="1" applyFont="1" applyFill="1" applyBorder="1" applyAlignment="1">
      <alignment horizontal="left" vertical="center" wrapText="1"/>
    </xf>
    <xf numFmtId="0" fontId="3" fillId="0" borderId="8" xfId="0" applyFont="1" applyBorder="1" applyAlignment="1">
      <alignment horizontal="center" vertical="center" wrapText="1"/>
    </xf>
    <xf numFmtId="0" fontId="3" fillId="7" borderId="8" xfId="0" applyFont="1" applyFill="1" applyBorder="1" applyAlignment="1">
      <alignment horizontal="center" vertical="center" wrapText="1"/>
    </xf>
    <xf numFmtId="0" fontId="9" fillId="0" borderId="8" xfId="0" applyFont="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cellXfs>
  <cellStyles count="3">
    <cellStyle name="Comma" xfId="1" builtinId="3"/>
    <cellStyle name="Currency" xfId="2" builtinId="4"/>
    <cellStyle name="Normal" xfId="0" builtinId="0"/>
  </cellStyles>
  <dxfs count="47">
    <dxf>
      <font>
        <color theme="0"/>
      </font>
      <fill>
        <patternFill>
          <bgColor theme="1" tint="0.24994659260841701"/>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ont>
        <color theme="0"/>
      </font>
      <fill>
        <patternFill>
          <bgColor theme="1" tint="0.24994659260841701"/>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C78BA-3B56-4950-8FA9-E481CB72B91C}">
  <dimension ref="B1:E16"/>
  <sheetViews>
    <sheetView workbookViewId="0">
      <selection activeCell="B11" sqref="B11:E11"/>
    </sheetView>
  </sheetViews>
  <sheetFormatPr defaultColWidth="9.33203125" defaultRowHeight="12.75" x14ac:dyDescent="0.2"/>
  <cols>
    <col min="1" max="1" width="5.83203125" style="19" customWidth="1"/>
    <col min="2" max="2" width="7.83203125" style="19" customWidth="1"/>
    <col min="3" max="3" width="100.83203125" style="19" customWidth="1"/>
    <col min="4" max="4" width="28.1640625" style="19" customWidth="1"/>
    <col min="5" max="5" width="25.83203125" style="19" customWidth="1"/>
    <col min="6" max="16384" width="9.33203125" style="19"/>
  </cols>
  <sheetData>
    <row r="1" spans="2:5" x14ac:dyDescent="0.2">
      <c r="B1" s="188" t="s">
        <v>225</v>
      </c>
      <c r="C1" s="188"/>
      <c r="D1" s="2"/>
      <c r="E1" s="17"/>
    </row>
    <row r="2" spans="2:5" ht="24.95" customHeight="1" x14ac:dyDescent="0.2">
      <c r="B2" s="189" t="s">
        <v>441</v>
      </c>
      <c r="C2" s="189"/>
      <c r="D2" s="10" t="s">
        <v>215</v>
      </c>
      <c r="E2" s="161">
        <v>45495</v>
      </c>
    </row>
    <row r="3" spans="2:5" x14ac:dyDescent="0.2">
      <c r="B3" s="190" t="s">
        <v>442</v>
      </c>
      <c r="C3" s="190"/>
      <c r="D3" s="7" t="s">
        <v>214</v>
      </c>
      <c r="E3" s="20">
        <f ca="1">TODAY()</f>
        <v>45503</v>
      </c>
    </row>
    <row r="4" spans="2:5" ht="15" x14ac:dyDescent="0.25">
      <c r="B4" s="191" t="s">
        <v>0</v>
      </c>
      <c r="C4" s="191"/>
      <c r="D4" s="21"/>
      <c r="E4" s="22"/>
    </row>
    <row r="5" spans="2:5" ht="15" x14ac:dyDescent="0.2">
      <c r="B5" s="192" t="str">
        <f>IF(C5="","",COUNTA(C5:$D$5))</f>
        <v/>
      </c>
      <c r="C5" s="192"/>
      <c r="D5" s="23"/>
      <c r="E5" s="18"/>
    </row>
    <row r="6" spans="2:5" ht="15" x14ac:dyDescent="0.2">
      <c r="B6" s="185" t="s">
        <v>8</v>
      </c>
      <c r="C6" s="186"/>
      <c r="D6" s="186"/>
      <c r="E6" s="187"/>
    </row>
    <row r="7" spans="2:5" ht="78.75" customHeight="1" x14ac:dyDescent="0.2">
      <c r="B7" s="193" t="s">
        <v>443</v>
      </c>
      <c r="C7" s="194"/>
      <c r="D7" s="194"/>
      <c r="E7" s="195"/>
    </row>
    <row r="8" spans="2:5" ht="15" x14ac:dyDescent="0.2">
      <c r="B8" s="185" t="s">
        <v>9</v>
      </c>
      <c r="C8" s="186"/>
      <c r="D8" s="186"/>
      <c r="E8" s="187"/>
    </row>
    <row r="9" spans="2:5" ht="60" customHeight="1" x14ac:dyDescent="0.2">
      <c r="B9" s="193" t="s">
        <v>452</v>
      </c>
      <c r="C9" s="194"/>
      <c r="D9" s="194"/>
      <c r="E9" s="195"/>
    </row>
    <row r="10" spans="2:5" ht="15" x14ac:dyDescent="0.2">
      <c r="B10" s="185" t="s">
        <v>10</v>
      </c>
      <c r="C10" s="186"/>
      <c r="D10" s="186"/>
      <c r="E10" s="187"/>
    </row>
    <row r="11" spans="2:5" ht="41.25" customHeight="1" x14ac:dyDescent="0.2">
      <c r="B11" s="193" t="s">
        <v>226</v>
      </c>
      <c r="C11" s="194"/>
      <c r="D11" s="194"/>
      <c r="E11" s="195"/>
    </row>
    <row r="12" spans="2:5" ht="15" x14ac:dyDescent="0.2">
      <c r="B12" s="24" t="s">
        <v>11</v>
      </c>
      <c r="C12" s="8"/>
      <c r="D12" s="16"/>
      <c r="E12" s="17"/>
    </row>
    <row r="13" spans="2:5" ht="15" x14ac:dyDescent="0.2">
      <c r="B13" s="4"/>
      <c r="C13" s="1" t="s">
        <v>88</v>
      </c>
      <c r="D13" s="3"/>
      <c r="E13" s="15"/>
    </row>
    <row r="14" spans="2:5" ht="15" x14ac:dyDescent="0.2">
      <c r="B14" s="5"/>
      <c r="C14" s="1" t="s">
        <v>89</v>
      </c>
      <c r="D14" s="3"/>
      <c r="E14" s="15"/>
    </row>
    <row r="15" spans="2:5" ht="15" x14ac:dyDescent="0.2">
      <c r="B15" s="6"/>
      <c r="C15" s="1" t="s">
        <v>90</v>
      </c>
      <c r="D15" s="3"/>
      <c r="E15" s="15"/>
    </row>
    <row r="16" spans="2:5" ht="15" x14ac:dyDescent="0.2">
      <c r="B16" s="164"/>
      <c r="C16" s="1" t="s">
        <v>224</v>
      </c>
    </row>
  </sheetData>
  <mergeCells count="11">
    <mergeCell ref="B7:E7"/>
    <mergeCell ref="B8:E8"/>
    <mergeCell ref="B9:E9"/>
    <mergeCell ref="B10:E10"/>
    <mergeCell ref="B11:E11"/>
    <mergeCell ref="B6:E6"/>
    <mergeCell ref="B1:C1"/>
    <mergeCell ref="B2:C2"/>
    <mergeCell ref="B3:C3"/>
    <mergeCell ref="B4:C4"/>
    <mergeCell ref="B5:C5"/>
  </mergeCells>
  <conditionalFormatting sqref="B5">
    <cfRule type="expression" dxfId="46" priority="277">
      <formula>#REF!="N"</formula>
    </cfRule>
    <cfRule type="expression" dxfId="45" priority="278">
      <formula>#REF!="M"</formula>
    </cfRule>
    <cfRule type="expression" dxfId="44" priority="279">
      <formula>#REF!="P"</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D705-6CC7-481F-AA34-104ABE0D386B}">
  <sheetPr>
    <pageSetUpPr fitToPage="1"/>
  </sheetPr>
  <dimension ref="A1:R478"/>
  <sheetViews>
    <sheetView tabSelected="1" zoomScaleNormal="100" workbookViewId="0">
      <pane xSplit="4" ySplit="2" topLeftCell="E3" activePane="bottomRight" state="frozen"/>
      <selection pane="topRight" activeCell="D1" sqref="D1"/>
      <selection pane="bottomLeft" activeCell="A3" sqref="A3"/>
      <selection pane="bottomRight" activeCell="G453" sqref="G453"/>
    </sheetView>
  </sheetViews>
  <sheetFormatPr defaultColWidth="9.33203125" defaultRowHeight="15" x14ac:dyDescent="0.2"/>
  <cols>
    <col min="1" max="1" width="11" style="33" bestFit="1" customWidth="1"/>
    <col min="2" max="2" width="3.83203125" style="29" customWidth="1"/>
    <col min="3" max="3" width="7.83203125" style="104" customWidth="1"/>
    <col min="4" max="4" width="88.6640625" style="73" customWidth="1"/>
    <col min="5" max="5" width="15.83203125" style="73" customWidth="1"/>
    <col min="6" max="6" width="31.33203125" style="29" customWidth="1"/>
    <col min="7" max="7" width="37.33203125" style="67" customWidth="1"/>
    <col min="8" max="8" width="31.33203125" style="29" customWidth="1"/>
    <col min="9" max="9" width="17.83203125" style="105" customWidth="1"/>
    <col min="10" max="10" width="17.83203125" style="106" customWidth="1"/>
    <col min="11" max="11" width="15.83203125" style="107" customWidth="1"/>
    <col min="12" max="13" width="27.5" style="107" customWidth="1"/>
    <col min="14" max="14" width="31.83203125" style="60" customWidth="1"/>
    <col min="15" max="15" width="25.83203125" style="60" customWidth="1"/>
    <col min="16" max="16" width="25.83203125" style="74" customWidth="1"/>
    <col min="17" max="17" width="38" style="32" customWidth="1"/>
    <col min="18" max="18" width="30.6640625" style="33" customWidth="1"/>
    <col min="19" max="16384" width="9.33203125" style="33"/>
  </cols>
  <sheetData>
    <row r="1" spans="1:17" ht="15" customHeight="1" x14ac:dyDescent="0.2">
      <c r="A1" s="165" t="s">
        <v>293</v>
      </c>
      <c r="B1" s="163"/>
      <c r="C1" s="205" t="s">
        <v>168</v>
      </c>
      <c r="D1" s="205"/>
      <c r="E1" s="30"/>
      <c r="F1" s="30"/>
      <c r="G1" s="30"/>
      <c r="H1" s="31" t="s">
        <v>169</v>
      </c>
      <c r="I1" s="31"/>
      <c r="J1" s="31"/>
      <c r="K1" s="31"/>
      <c r="L1" s="31"/>
      <c r="M1" s="31"/>
      <c r="N1" s="31"/>
      <c r="O1" s="31"/>
      <c r="P1" s="31"/>
    </row>
    <row r="2" spans="1:17" ht="15" customHeight="1" x14ac:dyDescent="0.2">
      <c r="A2" s="162"/>
      <c r="B2" s="163"/>
      <c r="C2" s="34" t="s">
        <v>170</v>
      </c>
      <c r="D2" s="35" t="s">
        <v>171</v>
      </c>
      <c r="E2" s="35" t="s">
        <v>450</v>
      </c>
      <c r="F2" s="36" t="s">
        <v>1</v>
      </c>
      <c r="G2" s="37" t="s">
        <v>6</v>
      </c>
      <c r="H2" s="36" t="s">
        <v>156</v>
      </c>
      <c r="I2" s="38" t="s">
        <v>158</v>
      </c>
      <c r="J2" s="39" t="s">
        <v>159</v>
      </c>
      <c r="K2" s="40" t="s">
        <v>160</v>
      </c>
      <c r="L2" s="41" t="s">
        <v>162</v>
      </c>
      <c r="M2" s="41" t="s">
        <v>161</v>
      </c>
      <c r="N2" s="42" t="s">
        <v>93</v>
      </c>
      <c r="O2" s="42" t="s">
        <v>93</v>
      </c>
      <c r="P2" s="42" t="s">
        <v>93</v>
      </c>
      <c r="Q2" s="43"/>
    </row>
    <row r="3" spans="1:17" ht="15" customHeight="1" x14ac:dyDescent="0.2">
      <c r="A3" s="162"/>
      <c r="B3" s="163"/>
      <c r="C3" s="34" t="s">
        <v>18</v>
      </c>
      <c r="D3" s="44" t="s">
        <v>7</v>
      </c>
      <c r="E3" s="44"/>
      <c r="F3" s="44"/>
      <c r="G3" s="44"/>
      <c r="H3" s="44"/>
      <c r="I3" s="44"/>
      <c r="J3" s="44"/>
      <c r="K3" s="44"/>
      <c r="L3" s="44"/>
      <c r="M3" s="44"/>
      <c r="N3" s="45"/>
      <c r="O3" s="45"/>
      <c r="P3" s="45"/>
      <c r="Q3" s="43"/>
    </row>
    <row r="4" spans="1:17" s="59" customFormat="1" ht="25.5" x14ac:dyDescent="0.2">
      <c r="A4" s="183" t="s">
        <v>446</v>
      </c>
      <c r="B4" s="46" t="s">
        <v>26</v>
      </c>
      <c r="C4" s="47">
        <f>IF(D4="","",COUNTA(D4:$D$4))</f>
        <v>1</v>
      </c>
      <c r="D4" s="48" t="s">
        <v>455</v>
      </c>
      <c r="E4" s="48"/>
      <c r="F4" s="49" t="s">
        <v>192</v>
      </c>
      <c r="G4" s="50"/>
      <c r="H4" s="49" t="s">
        <v>127</v>
      </c>
      <c r="I4" s="51"/>
      <c r="J4" s="52"/>
      <c r="K4" s="53">
        <v>0</v>
      </c>
      <c r="L4" s="54">
        <v>0</v>
      </c>
      <c r="M4" s="54">
        <v>0</v>
      </c>
      <c r="N4" s="55"/>
      <c r="O4" s="56"/>
      <c r="P4" s="57"/>
      <c r="Q4" s="58"/>
    </row>
    <row r="5" spans="1:17" s="59" customFormat="1" x14ac:dyDescent="0.2">
      <c r="A5" s="183" t="s">
        <v>446</v>
      </c>
      <c r="B5" s="46" t="s">
        <v>26</v>
      </c>
      <c r="C5" s="47">
        <f>IF(D5="","",COUNTA(D$4:$D5))</f>
        <v>2</v>
      </c>
      <c r="D5" s="48" t="s">
        <v>453</v>
      </c>
      <c r="E5" s="48"/>
      <c r="F5" s="49" t="s">
        <v>2</v>
      </c>
      <c r="G5" s="50" t="s">
        <v>454</v>
      </c>
      <c r="H5" s="49" t="s">
        <v>106</v>
      </c>
      <c r="I5" s="51"/>
      <c r="J5" s="52"/>
      <c r="K5" s="53">
        <v>0</v>
      </c>
      <c r="L5" s="54">
        <v>0</v>
      </c>
      <c r="M5" s="54">
        <v>0</v>
      </c>
      <c r="N5" s="55"/>
      <c r="O5" s="56"/>
      <c r="P5" s="57"/>
      <c r="Q5" s="58"/>
    </row>
    <row r="6" spans="1:17" s="59" customFormat="1" x14ac:dyDescent="0.2">
      <c r="A6" s="183" t="s">
        <v>446</v>
      </c>
      <c r="B6" s="46" t="s">
        <v>242</v>
      </c>
      <c r="C6" s="47">
        <f>IF(D6="","",COUNTA(D$4:$D6))</f>
        <v>3</v>
      </c>
      <c r="D6" s="48" t="s">
        <v>227</v>
      </c>
      <c r="E6" s="48"/>
      <c r="F6" s="49" t="s">
        <v>228</v>
      </c>
      <c r="G6" s="50"/>
      <c r="H6" s="49" t="s">
        <v>152</v>
      </c>
      <c r="I6" s="51"/>
      <c r="J6" s="52"/>
      <c r="K6" s="53">
        <v>0</v>
      </c>
      <c r="L6" s="54">
        <f>SUM(I6+J6)*K6</f>
        <v>0</v>
      </c>
      <c r="M6" s="54">
        <v>0</v>
      </c>
      <c r="N6" s="55"/>
      <c r="O6" s="56"/>
      <c r="P6" s="57"/>
      <c r="Q6" s="58"/>
    </row>
    <row r="7" spans="1:17" s="59" customFormat="1" x14ac:dyDescent="0.2">
      <c r="B7" s="46"/>
      <c r="C7" s="47"/>
      <c r="D7" s="48"/>
      <c r="E7" s="48"/>
      <c r="F7" s="49"/>
      <c r="G7" s="50"/>
      <c r="H7" s="49"/>
      <c r="I7" s="51"/>
      <c r="J7" s="52"/>
      <c r="K7" s="53"/>
      <c r="L7" s="54"/>
      <c r="M7" s="54"/>
      <c r="N7" s="55"/>
      <c r="O7" s="56"/>
      <c r="P7" s="57"/>
      <c r="Q7" s="58"/>
    </row>
    <row r="8" spans="1:17" ht="15" customHeight="1" x14ac:dyDescent="0.2">
      <c r="C8" s="34" t="s">
        <v>17</v>
      </c>
      <c r="D8" s="44" t="s">
        <v>39</v>
      </c>
      <c r="E8" s="44"/>
      <c r="F8" s="44"/>
      <c r="G8" s="44"/>
      <c r="H8" s="44"/>
      <c r="I8" s="44"/>
      <c r="J8" s="44"/>
      <c r="K8" s="44"/>
      <c r="L8" s="44"/>
      <c r="M8" s="44"/>
      <c r="N8" s="45"/>
      <c r="P8" s="57"/>
    </row>
    <row r="9" spans="1:17" s="64" customFormat="1" ht="12.75" x14ac:dyDescent="0.2">
      <c r="B9" s="29"/>
      <c r="C9" s="206" t="s">
        <v>12</v>
      </c>
      <c r="D9" s="206"/>
      <c r="E9" s="170"/>
      <c r="F9" s="170"/>
      <c r="G9" s="170"/>
      <c r="H9" s="170"/>
      <c r="I9" s="170"/>
      <c r="J9" s="170"/>
      <c r="K9" s="170"/>
      <c r="L9" s="170"/>
      <c r="M9" s="170"/>
      <c r="N9" s="61"/>
      <c r="O9" s="60"/>
      <c r="P9" s="62"/>
      <c r="Q9" s="63"/>
    </row>
    <row r="10" spans="1:17" x14ac:dyDescent="0.2">
      <c r="A10" s="169" t="s">
        <v>446</v>
      </c>
      <c r="B10" s="29" t="s">
        <v>26</v>
      </c>
      <c r="C10" s="65">
        <f>IF(D10="","",COUNTA(D$10:$D10))</f>
        <v>1</v>
      </c>
      <c r="D10" s="66" t="s">
        <v>444</v>
      </c>
      <c r="E10" s="66"/>
      <c r="F10" s="49" t="s">
        <v>31</v>
      </c>
      <c r="H10" s="49" t="s">
        <v>133</v>
      </c>
      <c r="I10" s="51"/>
      <c r="J10" s="52"/>
      <c r="K10" s="53">
        <v>0</v>
      </c>
      <c r="L10" s="54">
        <v>0</v>
      </c>
      <c r="M10" s="54">
        <v>0</v>
      </c>
      <c r="N10" s="61"/>
      <c r="P10" s="57"/>
    </row>
    <row r="11" spans="1:17" x14ac:dyDescent="0.2">
      <c r="A11" s="169" t="s">
        <v>446</v>
      </c>
      <c r="B11" s="29" t="s">
        <v>26</v>
      </c>
      <c r="C11" s="65">
        <f>IF(D11="","",COUNTA(D$10:$D11))</f>
        <v>2</v>
      </c>
      <c r="D11" s="66" t="s">
        <v>229</v>
      </c>
      <c r="E11" s="66"/>
      <c r="F11" s="49" t="s">
        <v>31</v>
      </c>
      <c r="H11" s="49" t="s">
        <v>133</v>
      </c>
      <c r="I11" s="51"/>
      <c r="J11" s="52"/>
      <c r="K11" s="53"/>
      <c r="L11" s="54">
        <v>0</v>
      </c>
      <c r="M11" s="54">
        <v>0</v>
      </c>
      <c r="N11" s="61"/>
      <c r="P11" s="57"/>
    </row>
    <row r="12" spans="1:17" ht="73.5" customHeight="1" x14ac:dyDescent="0.2">
      <c r="A12" s="169" t="s">
        <v>446</v>
      </c>
      <c r="B12" s="29" t="s">
        <v>26</v>
      </c>
      <c r="C12" s="65">
        <f>IF(D12="","",COUNTA(D$10:$D12))</f>
        <v>3</v>
      </c>
      <c r="D12" s="66" t="s">
        <v>445</v>
      </c>
      <c r="E12" s="66"/>
      <c r="F12" s="49" t="s">
        <v>3</v>
      </c>
      <c r="H12" s="49" t="s">
        <v>133</v>
      </c>
      <c r="I12" s="51"/>
      <c r="J12" s="52"/>
      <c r="K12" s="53">
        <v>0</v>
      </c>
      <c r="L12" s="54">
        <v>0</v>
      </c>
      <c r="M12" s="54">
        <v>0</v>
      </c>
      <c r="N12" s="61"/>
      <c r="P12" s="57"/>
    </row>
    <row r="13" spans="1:17" x14ac:dyDescent="0.2">
      <c r="A13" s="169" t="s">
        <v>446</v>
      </c>
      <c r="B13" s="29" t="s">
        <v>26</v>
      </c>
      <c r="C13" s="65">
        <f>IF(D13="","",COUNTA(D$10:$D13))</f>
        <v>4</v>
      </c>
      <c r="D13" s="66" t="s">
        <v>229</v>
      </c>
      <c r="E13" s="66"/>
      <c r="F13" s="49" t="s">
        <v>31</v>
      </c>
      <c r="H13" s="49" t="s">
        <v>133</v>
      </c>
      <c r="I13" s="51"/>
      <c r="J13" s="52"/>
      <c r="K13" s="53"/>
      <c r="L13" s="54">
        <v>0</v>
      </c>
      <c r="M13" s="54">
        <v>0</v>
      </c>
      <c r="N13" s="61"/>
      <c r="P13" s="57"/>
    </row>
    <row r="14" spans="1:17" x14ac:dyDescent="0.2">
      <c r="A14" s="169" t="s">
        <v>446</v>
      </c>
      <c r="B14" s="29" t="s">
        <v>26</v>
      </c>
      <c r="C14" s="65">
        <f>IF(D14="","",COUNTA(D$10:$D14))</f>
        <v>5</v>
      </c>
      <c r="D14" s="66" t="s">
        <v>459</v>
      </c>
      <c r="E14" s="66"/>
      <c r="F14" s="49" t="s">
        <v>3</v>
      </c>
      <c r="H14" s="49" t="s">
        <v>133</v>
      </c>
      <c r="I14" s="51"/>
      <c r="J14" s="52"/>
      <c r="K14" s="53">
        <v>0</v>
      </c>
      <c r="L14" s="54">
        <v>0</v>
      </c>
      <c r="M14" s="54">
        <v>0</v>
      </c>
      <c r="N14" s="61"/>
      <c r="P14" s="57"/>
    </row>
    <row r="15" spans="1:17" x14ac:dyDescent="0.2">
      <c r="C15" s="65"/>
      <c r="D15" s="66"/>
      <c r="E15" s="66"/>
      <c r="F15" s="49"/>
      <c r="H15" s="49"/>
      <c r="I15" s="51"/>
      <c r="J15" s="52"/>
      <c r="K15" s="53">
        <v>0</v>
      </c>
      <c r="L15" s="54">
        <f>SUM(I15+J15)*K15</f>
        <v>0</v>
      </c>
      <c r="M15" s="54">
        <v>0</v>
      </c>
      <c r="N15" s="61"/>
      <c r="P15" s="57"/>
    </row>
    <row r="16" spans="1:17" ht="15" customHeight="1" x14ac:dyDescent="0.25">
      <c r="C16" s="206" t="s">
        <v>185</v>
      </c>
      <c r="D16" s="206"/>
      <c r="E16" s="170"/>
      <c r="F16" s="170"/>
      <c r="G16" s="170"/>
      <c r="H16" s="170"/>
      <c r="I16" s="170"/>
      <c r="J16" s="170"/>
      <c r="K16" s="170"/>
      <c r="L16" s="171"/>
      <c r="M16" s="170"/>
      <c r="N16" s="68"/>
      <c r="P16" s="57"/>
    </row>
    <row r="17" spans="1:16" ht="51" x14ac:dyDescent="0.2">
      <c r="A17" s="33" t="s">
        <v>446</v>
      </c>
      <c r="B17" s="29" t="s">
        <v>26</v>
      </c>
      <c r="C17" s="65">
        <f>IF(D17="","",COUNTA(D$10:$D17))</f>
        <v>6</v>
      </c>
      <c r="D17" s="69" t="s">
        <v>456</v>
      </c>
      <c r="E17" s="69"/>
      <c r="F17" s="49" t="s">
        <v>3</v>
      </c>
      <c r="H17" s="49" t="s">
        <v>133</v>
      </c>
      <c r="I17" s="51"/>
      <c r="J17" s="52"/>
      <c r="K17" s="53">
        <v>0</v>
      </c>
      <c r="L17" s="54">
        <v>0</v>
      </c>
      <c r="M17" s="54">
        <v>0</v>
      </c>
      <c r="N17" s="61"/>
      <c r="P17" s="57"/>
    </row>
    <row r="18" spans="1:16" x14ac:dyDescent="0.2">
      <c r="A18" s="33" t="s">
        <v>446</v>
      </c>
      <c r="B18" s="29" t="s">
        <v>26</v>
      </c>
      <c r="C18" s="65">
        <f>IF(D18="","",COUNTA(D$10:$D18))</f>
        <v>7</v>
      </c>
      <c r="D18" s="69" t="s">
        <v>230</v>
      </c>
      <c r="E18" s="69"/>
      <c r="F18" s="49" t="s">
        <v>98</v>
      </c>
      <c r="H18" s="49" t="s">
        <v>133</v>
      </c>
      <c r="I18" s="51"/>
      <c r="J18" s="52"/>
      <c r="K18" s="53">
        <v>0</v>
      </c>
      <c r="L18" s="54">
        <v>0</v>
      </c>
      <c r="M18" s="54">
        <v>0</v>
      </c>
      <c r="N18" s="61"/>
      <c r="P18" s="57"/>
    </row>
    <row r="19" spans="1:16" ht="25.5" x14ac:dyDescent="0.2">
      <c r="A19" s="33" t="s">
        <v>446</v>
      </c>
      <c r="B19" s="29" t="s">
        <v>26</v>
      </c>
      <c r="C19" s="65">
        <f>IF(D19="","",COUNTA(D$10:$D19))</f>
        <v>8</v>
      </c>
      <c r="D19" s="69" t="s">
        <v>231</v>
      </c>
      <c r="E19" s="69"/>
      <c r="F19" s="49" t="s">
        <v>98</v>
      </c>
      <c r="H19" s="49" t="s">
        <v>133</v>
      </c>
      <c r="I19" s="51"/>
      <c r="J19" s="52"/>
      <c r="K19" s="53">
        <v>0</v>
      </c>
      <c r="L19" s="54">
        <v>0</v>
      </c>
      <c r="M19" s="54">
        <v>0</v>
      </c>
      <c r="N19" s="61"/>
      <c r="P19" s="57"/>
    </row>
    <row r="20" spans="1:16" x14ac:dyDescent="0.2">
      <c r="A20" s="33" t="s">
        <v>446</v>
      </c>
      <c r="B20" s="29" t="s">
        <v>26</v>
      </c>
      <c r="C20" s="65">
        <f>IF(D20="","",COUNTA(D$10:$D20))</f>
        <v>9</v>
      </c>
      <c r="D20" s="69" t="s">
        <v>232</v>
      </c>
      <c r="E20" s="69"/>
      <c r="F20" s="49" t="s">
        <v>3</v>
      </c>
      <c r="H20" s="49" t="s">
        <v>133</v>
      </c>
      <c r="I20" s="51"/>
      <c r="J20" s="52"/>
      <c r="K20" s="53">
        <v>0</v>
      </c>
      <c r="L20" s="54">
        <v>0</v>
      </c>
      <c r="M20" s="54">
        <v>0</v>
      </c>
      <c r="N20" s="61"/>
      <c r="P20" s="57"/>
    </row>
    <row r="21" spans="1:16" ht="38.25" x14ac:dyDescent="0.2">
      <c r="A21" s="33" t="s">
        <v>446</v>
      </c>
      <c r="B21" s="29" t="s">
        <v>26</v>
      </c>
      <c r="C21" s="65">
        <f>IF(D21="","",COUNTA(D$10:$D21))</f>
        <v>10</v>
      </c>
      <c r="D21" s="69" t="s">
        <v>233</v>
      </c>
      <c r="E21" s="69"/>
      <c r="F21" s="49" t="s">
        <v>3</v>
      </c>
      <c r="H21" s="49" t="s">
        <v>133</v>
      </c>
      <c r="I21" s="51"/>
      <c r="J21" s="52"/>
      <c r="K21" s="53">
        <v>0</v>
      </c>
      <c r="L21" s="54">
        <v>0</v>
      </c>
      <c r="M21" s="54">
        <v>0</v>
      </c>
      <c r="N21" s="61"/>
      <c r="P21" s="57"/>
    </row>
    <row r="22" spans="1:16" x14ac:dyDescent="0.2">
      <c r="C22" s="65" t="str">
        <f>IF(D22="","",COUNTA(D$10:$D22))</f>
        <v/>
      </c>
      <c r="D22" s="69"/>
      <c r="E22" s="69"/>
      <c r="F22" s="49"/>
      <c r="H22" s="49"/>
      <c r="I22" s="51"/>
      <c r="J22" s="52"/>
      <c r="K22" s="53">
        <v>0</v>
      </c>
      <c r="L22" s="54">
        <f>SUM(I22+J22)*K22</f>
        <v>0</v>
      </c>
      <c r="M22" s="54">
        <v>0</v>
      </c>
      <c r="N22" s="61"/>
      <c r="P22" s="57"/>
    </row>
    <row r="23" spans="1:16" ht="12.75" customHeight="1" x14ac:dyDescent="0.2">
      <c r="C23" s="206" t="s">
        <v>13</v>
      </c>
      <c r="D23" s="206"/>
      <c r="E23" s="170"/>
      <c r="F23" s="170"/>
      <c r="G23" s="170"/>
      <c r="H23" s="170"/>
      <c r="I23" s="170"/>
      <c r="J23" s="170"/>
      <c r="K23" s="170"/>
      <c r="L23" s="170"/>
      <c r="M23" s="170"/>
      <c r="N23" s="61"/>
      <c r="P23" s="57"/>
    </row>
    <row r="24" spans="1:16" ht="25.5" x14ac:dyDescent="0.2">
      <c r="A24" s="33" t="s">
        <v>446</v>
      </c>
      <c r="B24" s="29" t="s">
        <v>28</v>
      </c>
      <c r="C24" s="65">
        <f>IF(D24="","",COUNTA(D$10:$D24))</f>
        <v>11</v>
      </c>
      <c r="D24" s="70" t="s">
        <v>234</v>
      </c>
      <c r="E24" s="70"/>
      <c r="F24" s="49" t="s">
        <v>98</v>
      </c>
      <c r="G24" s="71"/>
      <c r="H24" s="49" t="s">
        <v>134</v>
      </c>
      <c r="I24" s="51"/>
      <c r="J24" s="52"/>
      <c r="K24" s="53">
        <v>0</v>
      </c>
      <c r="L24" s="54">
        <f t="shared" ref="L24:L27" si="0">SUM(I24+J24)*K24</f>
        <v>0</v>
      </c>
      <c r="M24" s="54">
        <v>0</v>
      </c>
      <c r="N24" s="61"/>
      <c r="P24" s="57"/>
    </row>
    <row r="25" spans="1:16" x14ac:dyDescent="0.2">
      <c r="A25" s="33" t="s">
        <v>446</v>
      </c>
      <c r="B25" s="29" t="s">
        <v>26</v>
      </c>
      <c r="C25" s="65">
        <f>IF(D25="","",COUNTA(D$10:$D25))</f>
        <v>12</v>
      </c>
      <c r="D25" s="70" t="s">
        <v>460</v>
      </c>
      <c r="E25" s="70"/>
      <c r="F25" s="49" t="s">
        <v>98</v>
      </c>
      <c r="G25" s="71"/>
      <c r="H25" s="49" t="s">
        <v>132</v>
      </c>
      <c r="I25" s="51"/>
      <c r="J25" s="52"/>
      <c r="K25" s="53">
        <v>0</v>
      </c>
      <c r="L25" s="54">
        <f t="shared" ref="L25" si="1">SUM(I25+J25)*K25</f>
        <v>0</v>
      </c>
      <c r="M25" s="54">
        <v>0</v>
      </c>
      <c r="N25" s="61"/>
      <c r="P25" s="57"/>
    </row>
    <row r="26" spans="1:16" ht="25.5" x14ac:dyDescent="0.2">
      <c r="A26" s="33" t="s">
        <v>446</v>
      </c>
      <c r="B26" s="29" t="s">
        <v>26</v>
      </c>
      <c r="C26" s="65">
        <f>IF(D26="","",COUNTA(D$10:$D26))</f>
        <v>13</v>
      </c>
      <c r="D26" s="70" t="s">
        <v>461</v>
      </c>
      <c r="E26" s="70"/>
      <c r="F26" s="49" t="s">
        <v>98</v>
      </c>
      <c r="G26" s="71"/>
      <c r="H26" s="49" t="s">
        <v>132</v>
      </c>
      <c r="I26" s="51"/>
      <c r="J26" s="52"/>
      <c r="K26" s="53">
        <v>0</v>
      </c>
      <c r="L26" s="54">
        <f t="shared" si="0"/>
        <v>0</v>
      </c>
      <c r="M26" s="54">
        <v>0</v>
      </c>
      <c r="N26" s="61"/>
      <c r="P26" s="57"/>
    </row>
    <row r="27" spans="1:16" x14ac:dyDescent="0.2">
      <c r="C27" s="65"/>
      <c r="D27" s="70"/>
      <c r="E27" s="70"/>
      <c r="F27" s="49"/>
      <c r="G27" s="71"/>
      <c r="H27" s="49"/>
      <c r="I27" s="51"/>
      <c r="J27" s="52"/>
      <c r="K27" s="53">
        <v>0</v>
      </c>
      <c r="L27" s="54">
        <f t="shared" si="0"/>
        <v>0</v>
      </c>
      <c r="M27" s="54">
        <v>0</v>
      </c>
      <c r="N27" s="61"/>
      <c r="P27" s="57"/>
    </row>
    <row r="28" spans="1:16" ht="12.75" customHeight="1" x14ac:dyDescent="0.2">
      <c r="C28" s="206" t="s">
        <v>14</v>
      </c>
      <c r="D28" s="206"/>
      <c r="E28" s="170"/>
      <c r="F28" s="170"/>
      <c r="G28" s="170"/>
      <c r="H28" s="170"/>
      <c r="I28" s="170"/>
      <c r="J28" s="170"/>
      <c r="K28" s="170"/>
      <c r="L28" s="170"/>
      <c r="M28" s="171"/>
      <c r="N28" s="61"/>
      <c r="P28" s="57"/>
    </row>
    <row r="29" spans="1:16" x14ac:dyDescent="0.2">
      <c r="A29" s="33" t="s">
        <v>446</v>
      </c>
      <c r="B29" s="29" t="s">
        <v>26</v>
      </c>
      <c r="C29" s="65">
        <f>IF(D29="","",COUNTA(D$10:$D29))</f>
        <v>14</v>
      </c>
      <c r="D29" s="70" t="s">
        <v>458</v>
      </c>
      <c r="E29" s="70"/>
      <c r="F29" s="49" t="s">
        <v>106</v>
      </c>
      <c r="G29" s="67" t="s">
        <v>449</v>
      </c>
      <c r="H29" s="49" t="s">
        <v>106</v>
      </c>
      <c r="I29" s="51"/>
      <c r="J29" s="52"/>
      <c r="K29" s="53">
        <v>0</v>
      </c>
      <c r="L29" s="54">
        <v>0</v>
      </c>
      <c r="M29" s="54">
        <v>0</v>
      </c>
      <c r="N29" s="61"/>
      <c r="P29" s="57"/>
    </row>
    <row r="30" spans="1:16" ht="25.5" x14ac:dyDescent="0.2">
      <c r="A30" s="33" t="s">
        <v>446</v>
      </c>
      <c r="B30" s="29" t="s">
        <v>28</v>
      </c>
      <c r="C30" s="65">
        <f>IF(D30="","",COUNTA(D$10:$D30))</f>
        <v>15</v>
      </c>
      <c r="D30" s="70" t="s">
        <v>235</v>
      </c>
      <c r="E30" s="70"/>
      <c r="F30" s="49" t="s">
        <v>98</v>
      </c>
      <c r="H30" s="49" t="s">
        <v>143</v>
      </c>
      <c r="I30" s="51"/>
      <c r="J30" s="52"/>
      <c r="K30" s="53"/>
      <c r="L30" s="54"/>
      <c r="M30" s="54">
        <v>0</v>
      </c>
      <c r="N30" s="61"/>
      <c r="P30" s="57"/>
    </row>
    <row r="31" spans="1:16" x14ac:dyDescent="0.2">
      <c r="C31" s="65" t="str">
        <f>IF(D31="","",COUNTA(D$10:$D31))</f>
        <v/>
      </c>
      <c r="D31" s="72"/>
      <c r="E31" s="72"/>
      <c r="F31" s="49"/>
      <c r="H31" s="49"/>
      <c r="I31" s="51"/>
      <c r="J31" s="52"/>
      <c r="K31" s="53">
        <v>0</v>
      </c>
      <c r="L31" s="54">
        <f>SUM(I31+J31)*K31</f>
        <v>0</v>
      </c>
      <c r="M31" s="54">
        <v>0</v>
      </c>
      <c r="N31" s="61"/>
      <c r="P31" s="57"/>
    </row>
    <row r="32" spans="1:16" ht="12.75" x14ac:dyDescent="0.2">
      <c r="C32" s="206" t="s">
        <v>15</v>
      </c>
      <c r="D32" s="206"/>
      <c r="E32" s="170"/>
      <c r="F32" s="170"/>
      <c r="G32" s="170"/>
      <c r="H32" s="170"/>
      <c r="I32" s="170"/>
      <c r="J32" s="170"/>
      <c r="K32" s="170"/>
      <c r="L32" s="170"/>
      <c r="M32" s="171"/>
      <c r="N32" s="61"/>
      <c r="P32" s="57"/>
    </row>
    <row r="33" spans="1:16" x14ac:dyDescent="0.2">
      <c r="A33" s="33" t="s">
        <v>446</v>
      </c>
      <c r="B33" s="29" t="s">
        <v>26</v>
      </c>
      <c r="C33" s="65">
        <f>IF(D33="","",COUNTA(D$10:$D33))</f>
        <v>16</v>
      </c>
      <c r="D33" s="73" t="s">
        <v>236</v>
      </c>
      <c r="F33" s="49" t="s">
        <v>106</v>
      </c>
      <c r="H33" s="49" t="s">
        <v>133</v>
      </c>
      <c r="I33" s="51"/>
      <c r="J33" s="52"/>
      <c r="K33" s="53">
        <v>0</v>
      </c>
      <c r="L33" s="54">
        <f>SUM(I33+J33)*K33</f>
        <v>0</v>
      </c>
      <c r="M33" s="54">
        <v>0</v>
      </c>
    </row>
    <row r="34" spans="1:16" ht="25.5" x14ac:dyDescent="0.2">
      <c r="A34" s="33" t="s">
        <v>446</v>
      </c>
      <c r="B34" s="29" t="s">
        <v>26</v>
      </c>
      <c r="C34" s="65">
        <f>IF(D34="","",COUNTA(D$10:$D34))</f>
        <v>17</v>
      </c>
      <c r="D34" s="73" t="s">
        <v>465</v>
      </c>
      <c r="F34" s="49" t="s">
        <v>31</v>
      </c>
      <c r="H34" s="49" t="s">
        <v>134</v>
      </c>
      <c r="I34" s="51"/>
      <c r="J34" s="52"/>
      <c r="K34" s="53">
        <v>0</v>
      </c>
      <c r="L34" s="54">
        <f t="shared" ref="L34:L38" si="2">SUM(I34+J34)*K34</f>
        <v>0</v>
      </c>
      <c r="M34" s="54">
        <v>0</v>
      </c>
    </row>
    <row r="35" spans="1:16" x14ac:dyDescent="0.2">
      <c r="A35" s="33" t="s">
        <v>446</v>
      </c>
      <c r="B35" s="29" t="s">
        <v>26</v>
      </c>
      <c r="C35" s="181">
        <f>IF(D35="","",COUNTA(D$10:$D35))</f>
        <v>18</v>
      </c>
      <c r="D35" s="73" t="s">
        <v>464</v>
      </c>
      <c r="F35" s="49"/>
      <c r="H35" s="49"/>
      <c r="I35" s="51"/>
      <c r="J35" s="52"/>
      <c r="K35" s="53">
        <v>0</v>
      </c>
      <c r="L35" s="54">
        <f t="shared" si="2"/>
        <v>0</v>
      </c>
      <c r="M35" s="54">
        <v>0</v>
      </c>
    </row>
    <row r="36" spans="1:16" x14ac:dyDescent="0.2">
      <c r="A36" s="33" t="s">
        <v>446</v>
      </c>
      <c r="B36" s="29" t="s">
        <v>26</v>
      </c>
      <c r="C36" s="181">
        <f>IF(D36="","",COUNTA(D$10:$D36))</f>
        <v>19</v>
      </c>
      <c r="D36" s="73" t="s">
        <v>457</v>
      </c>
      <c r="F36" s="49" t="s">
        <v>106</v>
      </c>
      <c r="H36" s="49" t="s">
        <v>106</v>
      </c>
      <c r="I36" s="51"/>
      <c r="J36" s="52"/>
      <c r="K36" s="53">
        <v>0</v>
      </c>
      <c r="L36" s="54">
        <f t="shared" ref="L36:L37" si="3">SUM(I36+J36)*K36</f>
        <v>0</v>
      </c>
      <c r="M36" s="54">
        <v>0</v>
      </c>
    </row>
    <row r="37" spans="1:16" ht="14.25" customHeight="1" x14ac:dyDescent="0.2">
      <c r="A37" s="33" t="s">
        <v>446</v>
      </c>
      <c r="B37" s="29" t="s">
        <v>26</v>
      </c>
      <c r="C37" s="181">
        <f>IF(D37="","",COUNTA(D$10:$D37))</f>
        <v>20</v>
      </c>
      <c r="D37" s="73" t="s">
        <v>462</v>
      </c>
      <c r="F37" s="49" t="s">
        <v>106</v>
      </c>
      <c r="H37" s="49" t="s">
        <v>106</v>
      </c>
      <c r="I37" s="51"/>
      <c r="J37" s="52"/>
      <c r="K37" s="53">
        <v>0</v>
      </c>
      <c r="L37" s="54">
        <f t="shared" si="3"/>
        <v>0</v>
      </c>
      <c r="M37" s="54">
        <v>0</v>
      </c>
    </row>
    <row r="38" spans="1:16" x14ac:dyDescent="0.2">
      <c r="A38" s="33" t="s">
        <v>446</v>
      </c>
      <c r="B38" s="29" t="s">
        <v>26</v>
      </c>
      <c r="C38" s="181">
        <f>IF(D38="","",COUNTA(D$10:$D38))</f>
        <v>21</v>
      </c>
      <c r="D38" s="73" t="s">
        <v>463</v>
      </c>
      <c r="F38" s="49" t="s">
        <v>106</v>
      </c>
      <c r="H38" s="49" t="s">
        <v>106</v>
      </c>
      <c r="I38" s="51"/>
      <c r="J38" s="52"/>
      <c r="K38" s="53">
        <v>0</v>
      </c>
      <c r="L38" s="54">
        <f t="shared" si="2"/>
        <v>0</v>
      </c>
      <c r="M38" s="54">
        <v>0</v>
      </c>
    </row>
    <row r="39" spans="1:16" ht="25.5" x14ac:dyDescent="0.2">
      <c r="A39" s="33" t="s">
        <v>446</v>
      </c>
      <c r="B39" s="29" t="s">
        <v>26</v>
      </c>
      <c r="C39" s="181">
        <f>IF(D39="","",COUNTA(D$10:$D39))</f>
        <v>22</v>
      </c>
      <c r="D39" s="73" t="s">
        <v>466</v>
      </c>
      <c r="F39" s="49" t="s">
        <v>97</v>
      </c>
      <c r="H39" s="49" t="s">
        <v>106</v>
      </c>
      <c r="I39" s="51"/>
      <c r="J39" s="52"/>
      <c r="K39" s="53">
        <v>0</v>
      </c>
      <c r="L39" s="54">
        <f t="shared" ref="L39" si="4">SUM(I39+J39)*K39</f>
        <v>0</v>
      </c>
      <c r="M39" s="54">
        <v>0</v>
      </c>
    </row>
    <row r="40" spans="1:16" x14ac:dyDescent="0.2">
      <c r="C40" s="65" t="str">
        <f>IF(D40="","",COUNTA(D$10:$D40))</f>
        <v/>
      </c>
      <c r="F40" s="49"/>
      <c r="H40" s="49"/>
      <c r="I40" s="51"/>
      <c r="J40" s="52"/>
      <c r="K40" s="53">
        <v>0</v>
      </c>
      <c r="L40" s="54">
        <f>SUM(I40+J40)*K40</f>
        <v>0</v>
      </c>
      <c r="M40" s="54">
        <v>0</v>
      </c>
    </row>
    <row r="41" spans="1:16" ht="14.25" customHeight="1" x14ac:dyDescent="0.2">
      <c r="C41" s="34" t="s">
        <v>38</v>
      </c>
      <c r="D41" s="44" t="s">
        <v>5</v>
      </c>
      <c r="E41" s="44"/>
      <c r="F41" s="44"/>
      <c r="G41" s="44"/>
      <c r="H41" s="44"/>
      <c r="I41" s="44"/>
      <c r="J41" s="44"/>
      <c r="K41" s="44"/>
      <c r="L41" s="44"/>
      <c r="M41" s="44"/>
      <c r="N41" s="61"/>
      <c r="P41" s="57"/>
    </row>
    <row r="42" spans="1:16" x14ac:dyDescent="0.2">
      <c r="A42" s="33" t="s">
        <v>446</v>
      </c>
      <c r="B42" s="29" t="s">
        <v>242</v>
      </c>
      <c r="C42" s="75">
        <f>IF(D42="","",COUNTA(D$42:$D42))</f>
        <v>1</v>
      </c>
      <c r="D42" s="76" t="s">
        <v>237</v>
      </c>
      <c r="E42" s="76"/>
      <c r="F42" s="49" t="s">
        <v>106</v>
      </c>
      <c r="H42" s="49" t="s">
        <v>143</v>
      </c>
      <c r="I42" s="51"/>
      <c r="J42" s="52"/>
      <c r="K42" s="53">
        <v>0</v>
      </c>
      <c r="L42" s="54">
        <f t="shared" ref="L42:L50" si="5">SUM(I42+J42)*K42</f>
        <v>0</v>
      </c>
      <c r="M42" s="54">
        <v>0</v>
      </c>
      <c r="N42" s="77"/>
      <c r="P42" s="57"/>
    </row>
    <row r="43" spans="1:16" x14ac:dyDescent="0.2">
      <c r="A43" s="33" t="s">
        <v>446</v>
      </c>
      <c r="B43" s="29" t="s">
        <v>242</v>
      </c>
      <c r="C43" s="75">
        <f>IF(D43="","",COUNTA(D$42:$D43))</f>
        <v>2</v>
      </c>
      <c r="D43" s="76" t="s">
        <v>238</v>
      </c>
      <c r="E43" s="76"/>
      <c r="F43" s="49" t="s">
        <v>106</v>
      </c>
      <c r="H43" s="49" t="s">
        <v>127</v>
      </c>
      <c r="I43" s="51"/>
      <c r="J43" s="52"/>
      <c r="K43" s="53">
        <v>0</v>
      </c>
      <c r="L43" s="54">
        <f t="shared" si="5"/>
        <v>0</v>
      </c>
      <c r="M43" s="54">
        <v>0</v>
      </c>
      <c r="N43" s="77"/>
      <c r="P43" s="57"/>
    </row>
    <row r="44" spans="1:16" ht="25.5" x14ac:dyDescent="0.2">
      <c r="A44" s="33" t="s">
        <v>446</v>
      </c>
      <c r="B44" s="29" t="s">
        <v>26</v>
      </c>
      <c r="C44" s="75">
        <f>IF(D44="","",COUNTA(D$42:$D44))</f>
        <v>3</v>
      </c>
      <c r="D44" s="76" t="s">
        <v>467</v>
      </c>
      <c r="E44" s="76"/>
      <c r="F44" s="49" t="s">
        <v>31</v>
      </c>
      <c r="H44" s="49" t="s">
        <v>148</v>
      </c>
      <c r="I44" s="51"/>
      <c r="J44" s="52"/>
      <c r="K44" s="53">
        <v>0</v>
      </c>
      <c r="L44" s="54">
        <f t="shared" si="5"/>
        <v>0</v>
      </c>
      <c r="M44" s="54">
        <v>0</v>
      </c>
      <c r="N44" s="77"/>
      <c r="P44" s="57"/>
    </row>
    <row r="45" spans="1:16" x14ac:dyDescent="0.2">
      <c r="A45" s="33" t="s">
        <v>446</v>
      </c>
      <c r="B45" s="29" t="s">
        <v>242</v>
      </c>
      <c r="C45" s="75">
        <f>IF(D45="","",COUNTA(D$42:$D45))</f>
        <v>4</v>
      </c>
      <c r="D45" s="76" t="s">
        <v>239</v>
      </c>
      <c r="E45" s="76"/>
      <c r="F45" s="49" t="s">
        <v>98</v>
      </c>
      <c r="H45" s="49" t="s">
        <v>145</v>
      </c>
      <c r="I45" s="51"/>
      <c r="J45" s="52"/>
      <c r="K45" s="53">
        <v>0</v>
      </c>
      <c r="L45" s="54">
        <f t="shared" si="5"/>
        <v>0</v>
      </c>
      <c r="M45" s="54">
        <v>0</v>
      </c>
      <c r="N45" s="77"/>
      <c r="P45" s="57"/>
    </row>
    <row r="46" spans="1:16" ht="25.5" x14ac:dyDescent="0.2">
      <c r="A46" s="33" t="s">
        <v>446</v>
      </c>
      <c r="B46" s="29" t="s">
        <v>26</v>
      </c>
      <c r="C46" s="75">
        <f>IF(D46="","",COUNTA(D$42:$D46))</f>
        <v>5</v>
      </c>
      <c r="D46" s="76" t="s">
        <v>240</v>
      </c>
      <c r="E46" s="76"/>
      <c r="F46" s="49" t="s">
        <v>2</v>
      </c>
      <c r="H46" s="49" t="s">
        <v>129</v>
      </c>
      <c r="I46" s="51"/>
      <c r="J46" s="52"/>
      <c r="K46" s="53">
        <v>0</v>
      </c>
      <c r="L46" s="54">
        <f t="shared" si="5"/>
        <v>0</v>
      </c>
      <c r="M46" s="54">
        <v>0</v>
      </c>
      <c r="N46" s="77"/>
      <c r="P46" s="57"/>
    </row>
    <row r="47" spans="1:16" x14ac:dyDescent="0.2">
      <c r="A47" s="33" t="s">
        <v>446</v>
      </c>
      <c r="B47" s="29" t="s">
        <v>26</v>
      </c>
      <c r="C47" s="75">
        <f>IF(D47="","",COUNTA(D$42:$D47))</f>
        <v>6</v>
      </c>
      <c r="D47" s="76" t="s">
        <v>241</v>
      </c>
      <c r="E47" s="76"/>
      <c r="F47" s="49" t="s">
        <v>2</v>
      </c>
      <c r="H47" s="49" t="s">
        <v>129</v>
      </c>
      <c r="I47" s="51"/>
      <c r="J47" s="52"/>
      <c r="K47" s="53">
        <v>0</v>
      </c>
      <c r="L47" s="54">
        <f t="shared" si="5"/>
        <v>0</v>
      </c>
      <c r="M47" s="54">
        <v>0</v>
      </c>
      <c r="N47" s="77"/>
      <c r="P47" s="57"/>
    </row>
    <row r="48" spans="1:16" ht="25.5" x14ac:dyDescent="0.2">
      <c r="A48" s="33" t="s">
        <v>446</v>
      </c>
      <c r="B48" s="29" t="s">
        <v>26</v>
      </c>
      <c r="C48" s="75">
        <f>IF(D48="","",COUNTA(D$42:$D48))</f>
        <v>7</v>
      </c>
      <c r="D48" s="76" t="s">
        <v>468</v>
      </c>
      <c r="E48" s="76"/>
      <c r="F48" s="49" t="s">
        <v>97</v>
      </c>
      <c r="H48" s="49" t="s">
        <v>148</v>
      </c>
      <c r="I48" s="51"/>
      <c r="J48" s="52"/>
      <c r="K48" s="53">
        <v>0</v>
      </c>
      <c r="L48" s="54">
        <f t="shared" si="5"/>
        <v>0</v>
      </c>
      <c r="M48" s="54">
        <v>0</v>
      </c>
      <c r="N48" s="77"/>
      <c r="P48" s="57"/>
    </row>
    <row r="49" spans="1:16" ht="25.5" x14ac:dyDescent="0.2">
      <c r="A49" s="33" t="s">
        <v>446</v>
      </c>
      <c r="B49" s="29" t="s">
        <v>26</v>
      </c>
      <c r="C49" s="75">
        <f>IF(D49="","",COUNTA(D$42:$D49))</f>
        <v>8</v>
      </c>
      <c r="D49" s="76" t="s">
        <v>469</v>
      </c>
      <c r="E49" s="76"/>
      <c r="F49" s="49" t="s">
        <v>98</v>
      </c>
      <c r="H49" s="49" t="s">
        <v>152</v>
      </c>
      <c r="I49" s="51"/>
      <c r="J49" s="52"/>
      <c r="K49" s="53">
        <v>0</v>
      </c>
      <c r="L49" s="54">
        <f t="shared" si="5"/>
        <v>0</v>
      </c>
      <c r="M49" s="54">
        <v>0</v>
      </c>
      <c r="N49" s="77"/>
      <c r="P49" s="57"/>
    </row>
    <row r="50" spans="1:16" x14ac:dyDescent="0.2">
      <c r="A50" s="33" t="s">
        <v>446</v>
      </c>
      <c r="B50" s="29" t="s">
        <v>26</v>
      </c>
      <c r="C50" s="75">
        <f>IF(D50="","",COUNTA(D$42:$D50))</f>
        <v>9</v>
      </c>
      <c r="D50" s="76" t="s">
        <v>470</v>
      </c>
      <c r="E50" s="76"/>
      <c r="F50" s="49" t="s">
        <v>98</v>
      </c>
      <c r="H50" s="49" t="s">
        <v>152</v>
      </c>
      <c r="I50" s="51"/>
      <c r="J50" s="52"/>
      <c r="K50" s="53">
        <v>0</v>
      </c>
      <c r="L50" s="54">
        <f t="shared" si="5"/>
        <v>0</v>
      </c>
      <c r="M50" s="54">
        <v>0</v>
      </c>
      <c r="N50" s="77"/>
      <c r="P50" s="57"/>
    </row>
    <row r="51" spans="1:16" x14ac:dyDescent="0.2">
      <c r="C51" s="75" t="str">
        <f>IF(D51="","",COUNTA(D$42:$D51))</f>
        <v/>
      </c>
      <c r="D51" s="76"/>
      <c r="E51" s="76"/>
      <c r="F51" s="49"/>
      <c r="H51" s="49"/>
      <c r="I51" s="51"/>
      <c r="J51" s="52"/>
      <c r="K51" s="53">
        <v>0</v>
      </c>
      <c r="L51" s="54">
        <f t="shared" ref="L51" si="6">SUM(I51+J51)*K51</f>
        <v>0</v>
      </c>
      <c r="M51" s="54">
        <v>0</v>
      </c>
      <c r="N51" s="77"/>
      <c r="P51" s="57"/>
    </row>
    <row r="52" spans="1:16" x14ac:dyDescent="0.2">
      <c r="C52" s="34" t="s">
        <v>41</v>
      </c>
      <c r="D52" s="44" t="s">
        <v>42</v>
      </c>
      <c r="E52" s="44"/>
      <c r="F52" s="44"/>
      <c r="G52" s="44"/>
      <c r="H52" s="44"/>
      <c r="I52" s="44"/>
      <c r="J52" s="44"/>
      <c r="K52" s="44"/>
      <c r="L52" s="44"/>
      <c r="M52" s="44"/>
      <c r="N52" s="61"/>
      <c r="P52" s="57"/>
    </row>
    <row r="53" spans="1:16" x14ac:dyDescent="0.2">
      <c r="A53" s="33" t="s">
        <v>446</v>
      </c>
      <c r="B53" s="29" t="s">
        <v>242</v>
      </c>
      <c r="C53" s="78">
        <f>IF(D53="","",COUNTA(D$53:$D53))</f>
        <v>1</v>
      </c>
      <c r="D53" s="70" t="s">
        <v>422</v>
      </c>
      <c r="E53" s="70"/>
      <c r="F53" s="49" t="s">
        <v>106</v>
      </c>
      <c r="G53" s="50"/>
      <c r="H53" s="49" t="s">
        <v>142</v>
      </c>
      <c r="I53" s="51"/>
      <c r="J53" s="52"/>
      <c r="K53" s="53">
        <v>0</v>
      </c>
      <c r="L53" s="54">
        <f>SUM(I53+J53)*K53</f>
        <v>0</v>
      </c>
      <c r="M53" s="54">
        <v>0</v>
      </c>
      <c r="N53" s="61"/>
      <c r="P53" s="57"/>
    </row>
    <row r="54" spans="1:16" x14ac:dyDescent="0.2">
      <c r="C54" s="78"/>
      <c r="D54" s="70"/>
      <c r="E54" s="70"/>
      <c r="F54" s="49"/>
      <c r="G54" s="50"/>
      <c r="H54" s="49"/>
      <c r="I54" s="51"/>
      <c r="J54" s="52"/>
      <c r="K54" s="53"/>
      <c r="L54" s="54"/>
      <c r="M54" s="54">
        <v>0</v>
      </c>
      <c r="N54" s="61"/>
      <c r="P54" s="57"/>
    </row>
    <row r="55" spans="1:16" x14ac:dyDescent="0.2">
      <c r="C55" s="34" t="s">
        <v>19</v>
      </c>
      <c r="D55" s="44" t="s">
        <v>67</v>
      </c>
      <c r="E55" s="44"/>
      <c r="F55" s="44"/>
      <c r="G55" s="44"/>
      <c r="H55" s="44"/>
      <c r="I55" s="44"/>
      <c r="J55" s="44"/>
      <c r="K55" s="44"/>
      <c r="L55" s="44"/>
      <c r="M55" s="44"/>
      <c r="P55" s="57"/>
    </row>
    <row r="56" spans="1:16" x14ac:dyDescent="0.2">
      <c r="A56" s="33" t="s">
        <v>446</v>
      </c>
      <c r="C56" s="79">
        <f>IF(D56="","",COUNTA(D$56:$D56))</f>
        <v>1</v>
      </c>
      <c r="D56" s="76" t="s">
        <v>244</v>
      </c>
      <c r="E56" s="76"/>
      <c r="F56" s="49"/>
      <c r="H56" s="49"/>
      <c r="I56" s="51"/>
      <c r="J56" s="52"/>
      <c r="K56" s="53">
        <v>0</v>
      </c>
      <c r="L56" s="54">
        <f>SUM(I56+J56)*K56</f>
        <v>0</v>
      </c>
      <c r="M56" s="54">
        <v>0</v>
      </c>
      <c r="P56" s="57"/>
    </row>
    <row r="57" spans="1:16" x14ac:dyDescent="0.2">
      <c r="C57" s="79"/>
      <c r="D57" s="76"/>
      <c r="E57" s="76"/>
      <c r="F57" s="49"/>
      <c r="H57" s="49"/>
      <c r="I57" s="51"/>
      <c r="J57" s="52"/>
      <c r="K57" s="53">
        <v>0</v>
      </c>
      <c r="L57" s="54">
        <f>SUM(I57+J57)*K57</f>
        <v>0</v>
      </c>
      <c r="M57" s="54">
        <v>0</v>
      </c>
      <c r="P57" s="57"/>
    </row>
    <row r="58" spans="1:16" x14ac:dyDescent="0.2">
      <c r="C58" s="207" t="s">
        <v>66</v>
      </c>
      <c r="D58" s="207"/>
      <c r="E58" s="81"/>
      <c r="F58" s="81"/>
      <c r="G58" s="81"/>
      <c r="H58" s="81"/>
      <c r="I58" s="81"/>
      <c r="J58" s="81"/>
      <c r="K58" s="81"/>
      <c r="L58" s="81"/>
      <c r="M58" s="81"/>
    </row>
    <row r="59" spans="1:16" x14ac:dyDescent="0.2">
      <c r="C59" s="34" t="s">
        <v>18</v>
      </c>
      <c r="D59" s="44" t="s">
        <v>72</v>
      </c>
      <c r="E59" s="44"/>
      <c r="F59" s="44"/>
      <c r="G59" s="44"/>
      <c r="H59" s="44"/>
      <c r="I59" s="44"/>
      <c r="J59" s="44"/>
      <c r="K59" s="44"/>
      <c r="L59" s="44"/>
      <c r="M59" s="44"/>
      <c r="P59" s="57"/>
    </row>
    <row r="60" spans="1:16" x14ac:dyDescent="0.2">
      <c r="A60" s="33" t="s">
        <v>446</v>
      </c>
      <c r="B60" s="29" t="s">
        <v>26</v>
      </c>
      <c r="C60" s="47">
        <f>IF(D60="","",COUNTA(D$60:$D60))</f>
        <v>1</v>
      </c>
      <c r="D60" s="82" t="s">
        <v>472</v>
      </c>
      <c r="E60" s="82"/>
      <c r="F60" s="49" t="s">
        <v>94</v>
      </c>
      <c r="G60" s="50"/>
      <c r="H60" s="49" t="s">
        <v>154</v>
      </c>
      <c r="I60" s="51"/>
      <c r="J60" s="52"/>
      <c r="K60" s="53">
        <v>0</v>
      </c>
      <c r="L60" s="54">
        <f>SUM(I60+J60)*K60</f>
        <v>0</v>
      </c>
      <c r="M60" s="54">
        <v>0</v>
      </c>
      <c r="P60" s="57"/>
    </row>
    <row r="61" spans="1:16" x14ac:dyDescent="0.2">
      <c r="A61" s="33" t="s">
        <v>446</v>
      </c>
      <c r="B61" s="29" t="s">
        <v>26</v>
      </c>
      <c r="C61" s="47">
        <f>IF(D61="","",COUNTA(D$60:$D61))</f>
        <v>2</v>
      </c>
      <c r="D61" s="82" t="s">
        <v>245</v>
      </c>
      <c r="E61" s="82"/>
      <c r="F61" s="49" t="s">
        <v>106</v>
      </c>
      <c r="G61" s="50"/>
      <c r="H61" s="49" t="s">
        <v>129</v>
      </c>
      <c r="I61" s="51"/>
      <c r="J61" s="52"/>
      <c r="K61" s="53">
        <v>0</v>
      </c>
      <c r="L61" s="54">
        <f t="shared" ref="L61:L64" si="7">SUM(I61+J61)*K61</f>
        <v>0</v>
      </c>
      <c r="M61" s="54">
        <v>0</v>
      </c>
      <c r="P61" s="57"/>
    </row>
    <row r="62" spans="1:16" x14ac:dyDescent="0.2">
      <c r="A62" s="33" t="s">
        <v>446</v>
      </c>
      <c r="B62" s="29" t="s">
        <v>26</v>
      </c>
      <c r="C62" s="47">
        <f>IF(D62="","",COUNTA(D$60:$D62))</f>
        <v>3</v>
      </c>
      <c r="D62" s="82" t="s">
        <v>246</v>
      </c>
      <c r="E62" s="82"/>
      <c r="F62" s="49" t="s">
        <v>94</v>
      </c>
      <c r="G62" s="50"/>
      <c r="H62" s="49" t="s">
        <v>152</v>
      </c>
      <c r="I62" s="51"/>
      <c r="J62" s="52"/>
      <c r="K62" s="53">
        <v>0</v>
      </c>
      <c r="L62" s="54">
        <f t="shared" si="7"/>
        <v>0</v>
      </c>
      <c r="M62" s="54">
        <v>0</v>
      </c>
      <c r="P62" s="57"/>
    </row>
    <row r="63" spans="1:16" x14ac:dyDescent="0.2">
      <c r="A63" s="33" t="s">
        <v>446</v>
      </c>
      <c r="B63" s="29" t="s">
        <v>26</v>
      </c>
      <c r="C63" s="47">
        <f>IF(D63="","",COUNTA(D$60:$D63))</f>
        <v>4</v>
      </c>
      <c r="D63" s="82" t="s">
        <v>247</v>
      </c>
      <c r="E63" s="82"/>
      <c r="F63" s="49" t="s">
        <v>2</v>
      </c>
      <c r="G63" s="50"/>
      <c r="H63" s="49" t="s">
        <v>129</v>
      </c>
      <c r="I63" s="51"/>
      <c r="J63" s="52"/>
      <c r="K63" s="53">
        <v>0</v>
      </c>
      <c r="L63" s="54">
        <f t="shared" si="7"/>
        <v>0</v>
      </c>
      <c r="M63" s="54">
        <v>0</v>
      </c>
      <c r="P63" s="57"/>
    </row>
    <row r="64" spans="1:16" x14ac:dyDescent="0.2">
      <c r="A64" s="33" t="s">
        <v>446</v>
      </c>
      <c r="B64" s="29" t="s">
        <v>26</v>
      </c>
      <c r="C64" s="47">
        <f>IF(D64="","",COUNTA(D$60:$D64))</f>
        <v>5</v>
      </c>
      <c r="D64" s="82" t="s">
        <v>471</v>
      </c>
      <c r="E64" s="82"/>
      <c r="F64" s="49" t="s">
        <v>106</v>
      </c>
      <c r="G64" s="50"/>
      <c r="H64" s="49" t="s">
        <v>146</v>
      </c>
      <c r="I64" s="51"/>
      <c r="J64" s="52"/>
      <c r="K64" s="53">
        <v>0</v>
      </c>
      <c r="L64" s="54">
        <f t="shared" si="7"/>
        <v>0</v>
      </c>
      <c r="M64" s="54">
        <v>0</v>
      </c>
      <c r="P64" s="57"/>
    </row>
    <row r="65" spans="1:16" x14ac:dyDescent="0.2">
      <c r="C65" s="47" t="str">
        <f>IF(D65="","",COUNTA(D$60:$D65))</f>
        <v/>
      </c>
      <c r="D65" s="82"/>
      <c r="E65" s="82"/>
      <c r="F65" s="49"/>
      <c r="G65" s="50"/>
      <c r="H65" s="49"/>
      <c r="I65" s="51"/>
      <c r="J65" s="52"/>
      <c r="K65" s="53">
        <v>0</v>
      </c>
      <c r="L65" s="54">
        <f>SUM(I65+J65)*K65</f>
        <v>0</v>
      </c>
      <c r="M65" s="54">
        <v>0</v>
      </c>
      <c r="P65" s="57"/>
    </row>
    <row r="66" spans="1:16" x14ac:dyDescent="0.2">
      <c r="C66" s="34" t="s">
        <v>86</v>
      </c>
      <c r="D66" s="44" t="s">
        <v>77</v>
      </c>
      <c r="E66" s="44"/>
      <c r="F66" s="44"/>
      <c r="G66" s="44"/>
      <c r="H66" s="44"/>
      <c r="I66" s="44"/>
      <c r="J66" s="44"/>
      <c r="K66" s="44"/>
      <c r="L66" s="44"/>
      <c r="M66" s="44"/>
      <c r="P66" s="57"/>
    </row>
    <row r="67" spans="1:16" x14ac:dyDescent="0.2">
      <c r="A67" s="33" t="s">
        <v>446</v>
      </c>
      <c r="B67" s="29" t="s">
        <v>26</v>
      </c>
      <c r="C67" s="83">
        <f>IF(D67="","",COUNTA(D$67:$D67))</f>
        <v>1</v>
      </c>
      <c r="D67" s="82" t="s">
        <v>473</v>
      </c>
      <c r="E67" s="82"/>
      <c r="F67" s="84" t="s">
        <v>94</v>
      </c>
      <c r="G67" s="50"/>
      <c r="H67" s="49" t="s">
        <v>140</v>
      </c>
      <c r="I67" s="51"/>
      <c r="J67" s="52"/>
      <c r="K67" s="53">
        <v>0</v>
      </c>
      <c r="L67" s="54">
        <f>SUM(I67+J67)*K67</f>
        <v>0</v>
      </c>
      <c r="M67" s="54">
        <v>0</v>
      </c>
      <c r="P67" s="57"/>
    </row>
    <row r="68" spans="1:16" x14ac:dyDescent="0.2">
      <c r="A68" s="33" t="s">
        <v>446</v>
      </c>
      <c r="B68" s="29" t="s">
        <v>26</v>
      </c>
      <c r="C68" s="83">
        <f>IF(D68="","",COUNTA(D$67:$D68))</f>
        <v>2</v>
      </c>
      <c r="D68" s="82" t="s">
        <v>474</v>
      </c>
      <c r="E68" s="82"/>
      <c r="F68" s="84" t="s">
        <v>97</v>
      </c>
      <c r="G68" s="50"/>
      <c r="H68" s="49" t="s">
        <v>140</v>
      </c>
      <c r="I68" s="51"/>
      <c r="J68" s="52"/>
      <c r="K68" s="53">
        <v>0</v>
      </c>
      <c r="L68" s="54">
        <f t="shared" ref="L68:L74" si="8">SUM(I68+J68)*K68</f>
        <v>0</v>
      </c>
      <c r="M68" s="54">
        <v>0</v>
      </c>
      <c r="P68" s="57"/>
    </row>
    <row r="69" spans="1:16" ht="25.5" x14ac:dyDescent="0.2">
      <c r="A69" s="33" t="s">
        <v>446</v>
      </c>
      <c r="B69" s="29" t="s">
        <v>26</v>
      </c>
      <c r="C69" s="83">
        <f>IF(D69="","",COUNTA(D$67:$D69))</f>
        <v>3</v>
      </c>
      <c r="D69" s="82" t="s">
        <v>250</v>
      </c>
      <c r="E69" s="82"/>
      <c r="F69" s="84" t="s">
        <v>191</v>
      </c>
      <c r="G69" s="50"/>
      <c r="H69" s="49" t="s">
        <v>152</v>
      </c>
      <c r="I69" s="51"/>
      <c r="J69" s="52"/>
      <c r="K69" s="53">
        <v>0</v>
      </c>
      <c r="L69" s="54">
        <f t="shared" si="8"/>
        <v>0</v>
      </c>
      <c r="M69" s="54">
        <v>0</v>
      </c>
      <c r="P69" s="57"/>
    </row>
    <row r="70" spans="1:16" x14ac:dyDescent="0.2">
      <c r="A70" s="33" t="s">
        <v>446</v>
      </c>
      <c r="B70" s="29" t="s">
        <v>26</v>
      </c>
      <c r="C70" s="83">
        <f>IF(D70="","",COUNTA(D$67:$D70))</f>
        <v>4</v>
      </c>
      <c r="D70" s="82" t="s">
        <v>251</v>
      </c>
      <c r="E70" s="82"/>
      <c r="F70" s="84" t="s">
        <v>2</v>
      </c>
      <c r="G70" s="50"/>
      <c r="H70" s="49" t="s">
        <v>129</v>
      </c>
      <c r="I70" s="51"/>
      <c r="J70" s="52"/>
      <c r="K70" s="53">
        <v>0</v>
      </c>
      <c r="L70" s="54">
        <f t="shared" si="8"/>
        <v>0</v>
      </c>
      <c r="M70" s="54">
        <v>0</v>
      </c>
      <c r="P70" s="57"/>
    </row>
    <row r="71" spans="1:16" ht="25.5" x14ac:dyDescent="0.2">
      <c r="A71" s="33" t="s">
        <v>446</v>
      </c>
      <c r="B71" s="29" t="s">
        <v>26</v>
      </c>
      <c r="C71" s="83">
        <f>IF(D71="","",COUNTA(D$67:$D71))</f>
        <v>5</v>
      </c>
      <c r="D71" s="82" t="s">
        <v>252</v>
      </c>
      <c r="E71" s="82"/>
      <c r="F71" s="84" t="s">
        <v>191</v>
      </c>
      <c r="G71" s="50" t="s">
        <v>420</v>
      </c>
      <c r="H71" s="49" t="s">
        <v>118</v>
      </c>
      <c r="I71" s="51"/>
      <c r="J71" s="52"/>
      <c r="K71" s="53">
        <v>0</v>
      </c>
      <c r="L71" s="54">
        <f t="shared" si="8"/>
        <v>0</v>
      </c>
      <c r="M71" s="54">
        <v>0</v>
      </c>
      <c r="P71" s="57"/>
    </row>
    <row r="72" spans="1:16" ht="24.75" customHeight="1" x14ac:dyDescent="0.2">
      <c r="A72" s="33" t="s">
        <v>446</v>
      </c>
      <c r="B72" s="29" t="s">
        <v>242</v>
      </c>
      <c r="C72" s="83">
        <f>IF(D72="","",COUNTA(D$67:$D72))</f>
        <v>6</v>
      </c>
      <c r="D72" s="82" t="s">
        <v>480</v>
      </c>
      <c r="E72" s="82"/>
      <c r="F72" s="84" t="s">
        <v>191</v>
      </c>
      <c r="G72" s="50"/>
      <c r="H72" s="49" t="s">
        <v>148</v>
      </c>
      <c r="I72" s="51"/>
      <c r="J72" s="52"/>
      <c r="K72" s="53">
        <v>0</v>
      </c>
      <c r="L72" s="54">
        <f t="shared" si="8"/>
        <v>0</v>
      </c>
      <c r="M72" s="54">
        <v>0</v>
      </c>
      <c r="P72" s="57"/>
    </row>
    <row r="73" spans="1:16" ht="25.5" x14ac:dyDescent="0.2">
      <c r="A73" s="33" t="s">
        <v>446</v>
      </c>
      <c r="B73" s="29" t="s">
        <v>242</v>
      </c>
      <c r="C73" s="83">
        <f>IF(D73="","",COUNTA(D$67:$D73))</f>
        <v>7</v>
      </c>
      <c r="D73" s="82" t="s">
        <v>481</v>
      </c>
      <c r="E73" s="82"/>
      <c r="F73" s="84" t="s">
        <v>191</v>
      </c>
      <c r="G73" s="50"/>
      <c r="H73" s="49" t="s">
        <v>122</v>
      </c>
      <c r="I73" s="51"/>
      <c r="J73" s="52"/>
      <c r="K73" s="53">
        <v>0</v>
      </c>
      <c r="L73" s="54">
        <f t="shared" si="8"/>
        <v>0</v>
      </c>
      <c r="M73" s="54">
        <v>0</v>
      </c>
      <c r="P73" s="57"/>
    </row>
    <row r="74" spans="1:16" x14ac:dyDescent="0.2">
      <c r="A74" s="33" t="s">
        <v>446</v>
      </c>
      <c r="B74" s="29" t="s">
        <v>26</v>
      </c>
      <c r="C74" s="83">
        <f>IF(D74="","",COUNTA(D$67:$D74))</f>
        <v>8</v>
      </c>
      <c r="D74" s="82" t="s">
        <v>253</v>
      </c>
      <c r="E74" s="82"/>
      <c r="F74" s="84" t="s">
        <v>3</v>
      </c>
      <c r="G74" s="50"/>
      <c r="H74" s="49" t="s">
        <v>126</v>
      </c>
      <c r="I74" s="51"/>
      <c r="J74" s="52"/>
      <c r="K74" s="53">
        <v>0</v>
      </c>
      <c r="L74" s="54">
        <f t="shared" si="8"/>
        <v>0</v>
      </c>
      <c r="M74" s="54">
        <v>0</v>
      </c>
      <c r="P74" s="57"/>
    </row>
    <row r="75" spans="1:16" ht="18" customHeight="1" x14ac:dyDescent="0.2">
      <c r="C75" s="83" t="str">
        <f>IF(D75="","",COUNTA(D$67:$D75))</f>
        <v/>
      </c>
      <c r="D75" s="82"/>
      <c r="E75" s="82"/>
      <c r="F75" s="84"/>
      <c r="G75" s="50"/>
      <c r="H75" s="49"/>
      <c r="I75" s="51"/>
      <c r="J75" s="52"/>
      <c r="K75" s="53">
        <v>0</v>
      </c>
      <c r="L75" s="54">
        <f>SUM(I75+J75)*K75</f>
        <v>0</v>
      </c>
      <c r="M75" s="54">
        <v>0</v>
      </c>
      <c r="P75" s="57"/>
    </row>
    <row r="76" spans="1:16" x14ac:dyDescent="0.2">
      <c r="C76" s="34" t="s">
        <v>85</v>
      </c>
      <c r="D76" s="44" t="s">
        <v>477</v>
      </c>
      <c r="E76" s="44"/>
      <c r="F76" s="44"/>
      <c r="G76" s="44"/>
      <c r="H76" s="44"/>
      <c r="I76" s="44"/>
      <c r="J76" s="44"/>
      <c r="K76" s="44"/>
      <c r="L76" s="44"/>
      <c r="M76" s="44"/>
      <c r="P76" s="57"/>
    </row>
    <row r="77" spans="1:16" x14ac:dyDescent="0.2">
      <c r="A77" s="33" t="s">
        <v>446</v>
      </c>
      <c r="B77" s="29" t="s">
        <v>26</v>
      </c>
      <c r="C77" s="85">
        <f>IF(D77="","",COUNTA(D$77:$D77))</f>
        <v>1</v>
      </c>
      <c r="D77" s="82" t="s">
        <v>254</v>
      </c>
      <c r="E77" s="82"/>
      <c r="F77" s="49" t="s">
        <v>98</v>
      </c>
      <c r="G77" s="50"/>
      <c r="H77" s="49" t="s">
        <v>127</v>
      </c>
      <c r="I77" s="51"/>
      <c r="J77" s="52"/>
      <c r="K77" s="53"/>
      <c r="L77" s="54">
        <f>SUM(I77+J77)*K77</f>
        <v>0</v>
      </c>
      <c r="M77" s="54">
        <v>0</v>
      </c>
      <c r="P77" s="57"/>
    </row>
    <row r="78" spans="1:16" x14ac:dyDescent="0.2">
      <c r="A78" s="33" t="s">
        <v>446</v>
      </c>
      <c r="B78" s="29" t="s">
        <v>26</v>
      </c>
      <c r="C78" s="85">
        <f>IF(D78="","",COUNTA(D$77:$D78))</f>
        <v>2</v>
      </c>
      <c r="D78" s="82" t="s">
        <v>255</v>
      </c>
      <c r="E78" s="82"/>
      <c r="F78" s="49" t="s">
        <v>2</v>
      </c>
      <c r="G78" s="50"/>
      <c r="H78" s="49" t="s">
        <v>129</v>
      </c>
      <c r="I78" s="51"/>
      <c r="J78" s="52"/>
      <c r="K78" s="53">
        <v>0</v>
      </c>
      <c r="L78" s="54">
        <f t="shared" ref="L78:L81" si="9">SUM(I78+J78)*K78</f>
        <v>0</v>
      </c>
      <c r="M78" s="54">
        <v>0</v>
      </c>
      <c r="P78" s="57"/>
    </row>
    <row r="79" spans="1:16" x14ac:dyDescent="0.2">
      <c r="C79" s="85" t="str">
        <f>IF(D79="","",COUNTA(D$77:$D79))</f>
        <v/>
      </c>
      <c r="D79" s="82"/>
      <c r="E79" s="82"/>
      <c r="F79" s="49"/>
      <c r="H79" s="49"/>
      <c r="I79" s="51"/>
      <c r="J79" s="52"/>
      <c r="K79" s="53">
        <v>0</v>
      </c>
      <c r="L79" s="54">
        <f t="shared" si="9"/>
        <v>0</v>
      </c>
      <c r="M79" s="54">
        <v>0</v>
      </c>
      <c r="P79" s="57"/>
    </row>
    <row r="80" spans="1:16" x14ac:dyDescent="0.2">
      <c r="C80" s="34" t="s">
        <v>69</v>
      </c>
      <c r="D80" s="44" t="s">
        <v>108</v>
      </c>
      <c r="E80" s="44"/>
      <c r="F80" s="44"/>
      <c r="G80" s="44"/>
      <c r="H80" s="44"/>
      <c r="I80" s="44"/>
      <c r="J80" s="44"/>
      <c r="K80" s="44"/>
      <c r="L80" s="44"/>
      <c r="M80" s="44"/>
      <c r="P80" s="57"/>
    </row>
    <row r="81" spans="1:16" x14ac:dyDescent="0.2">
      <c r="A81" s="33" t="s">
        <v>446</v>
      </c>
      <c r="C81" s="86"/>
      <c r="D81" s="82" t="s">
        <v>109</v>
      </c>
      <c r="E81" s="82"/>
      <c r="F81" s="49"/>
      <c r="G81" s="50" t="s">
        <v>91</v>
      </c>
      <c r="H81" s="49"/>
      <c r="I81" s="51"/>
      <c r="J81" s="52"/>
      <c r="K81" s="87">
        <v>0</v>
      </c>
      <c r="L81" s="54">
        <f t="shared" si="9"/>
        <v>0</v>
      </c>
      <c r="M81" s="54" t="s">
        <v>91</v>
      </c>
      <c r="P81" s="57"/>
    </row>
    <row r="82" spans="1:16" x14ac:dyDescent="0.2">
      <c r="C82" s="34" t="s">
        <v>46</v>
      </c>
      <c r="D82" s="44" t="s">
        <v>45</v>
      </c>
      <c r="E82" s="44"/>
      <c r="F82" s="44"/>
      <c r="G82" s="44"/>
      <c r="H82" s="44"/>
      <c r="I82" s="44"/>
      <c r="J82" s="44"/>
      <c r="K82" s="44"/>
      <c r="L82" s="44"/>
      <c r="M82" s="44"/>
      <c r="P82" s="57"/>
    </row>
    <row r="83" spans="1:16" ht="25.5" x14ac:dyDescent="0.2">
      <c r="A83" s="33" t="s">
        <v>446</v>
      </c>
      <c r="B83" s="29" t="s">
        <v>28</v>
      </c>
      <c r="C83" s="88">
        <f>IF(D83="","",COUNTA(D$83:$D83))</f>
        <v>1</v>
      </c>
      <c r="D83" s="82" t="s">
        <v>256</v>
      </c>
      <c r="E83" s="82"/>
      <c r="F83" s="49" t="s">
        <v>191</v>
      </c>
      <c r="G83" s="50" t="s">
        <v>91</v>
      </c>
      <c r="H83" s="49" t="s">
        <v>125</v>
      </c>
      <c r="I83" s="51"/>
      <c r="J83" s="52"/>
      <c r="K83" s="53">
        <v>0</v>
      </c>
      <c r="L83" s="54">
        <f>SUM(I83+J83)*K83</f>
        <v>0</v>
      </c>
      <c r="M83" s="54">
        <v>0</v>
      </c>
      <c r="P83" s="57"/>
    </row>
    <row r="84" spans="1:16" x14ac:dyDescent="0.2">
      <c r="A84" s="33" t="s">
        <v>446</v>
      </c>
      <c r="B84" s="29" t="s">
        <v>28</v>
      </c>
      <c r="C84" s="88">
        <f>IF(D84="","",COUNTA(D$83:$D84))</f>
        <v>2</v>
      </c>
      <c r="D84" s="82" t="s">
        <v>257</v>
      </c>
      <c r="E84" s="82"/>
      <c r="F84" s="49" t="s">
        <v>98</v>
      </c>
      <c r="G84" s="50"/>
      <c r="H84" s="49" t="s">
        <v>137</v>
      </c>
      <c r="I84" s="51"/>
      <c r="J84" s="52"/>
      <c r="K84" s="53">
        <v>0</v>
      </c>
      <c r="L84" s="54">
        <f t="shared" ref="L84:L86" si="10">SUM(I84+J84)*K84</f>
        <v>0</v>
      </c>
      <c r="M84" s="54">
        <v>0</v>
      </c>
      <c r="P84" s="57"/>
    </row>
    <row r="85" spans="1:16" x14ac:dyDescent="0.2">
      <c r="A85" s="33" t="s">
        <v>446</v>
      </c>
      <c r="B85" s="29" t="s">
        <v>28</v>
      </c>
      <c r="C85" s="88">
        <f>IF(D85="","",COUNTA(D$83:$D85))</f>
        <v>3</v>
      </c>
      <c r="D85" s="82" t="s">
        <v>255</v>
      </c>
      <c r="E85" s="82"/>
      <c r="F85" s="49" t="s">
        <v>2</v>
      </c>
      <c r="G85" s="50"/>
      <c r="H85" s="49" t="s">
        <v>129</v>
      </c>
      <c r="I85" s="51"/>
      <c r="J85" s="52"/>
      <c r="K85" s="53">
        <v>0</v>
      </c>
      <c r="L85" s="54">
        <f t="shared" si="10"/>
        <v>0</v>
      </c>
      <c r="M85" s="54">
        <v>0</v>
      </c>
      <c r="P85" s="57"/>
    </row>
    <row r="86" spans="1:16" x14ac:dyDescent="0.2">
      <c r="C86" s="88"/>
      <c r="D86" s="82"/>
      <c r="E86" s="82"/>
      <c r="F86" s="49"/>
      <c r="G86" s="50"/>
      <c r="H86" s="49"/>
      <c r="I86" s="51"/>
      <c r="J86" s="52"/>
      <c r="K86" s="53">
        <v>0</v>
      </c>
      <c r="L86" s="54">
        <f t="shared" si="10"/>
        <v>0</v>
      </c>
      <c r="M86" s="54">
        <v>0</v>
      </c>
      <c r="P86" s="57"/>
    </row>
    <row r="87" spans="1:16" x14ac:dyDescent="0.2">
      <c r="C87" s="34" t="s">
        <v>20</v>
      </c>
      <c r="D87" s="44" t="s">
        <v>71</v>
      </c>
      <c r="E87" s="44"/>
      <c r="F87" s="44"/>
      <c r="G87" s="44"/>
      <c r="H87" s="44"/>
      <c r="I87" s="44"/>
      <c r="J87" s="44"/>
      <c r="K87" s="44"/>
      <c r="L87" s="44"/>
      <c r="M87" s="44"/>
      <c r="P87" s="57"/>
    </row>
    <row r="88" spans="1:16" x14ac:dyDescent="0.2">
      <c r="A88" s="33" t="s">
        <v>446</v>
      </c>
      <c r="B88" s="29" t="s">
        <v>242</v>
      </c>
      <c r="C88" s="89">
        <f>IF(D88="","",COUNTA(D$88:$D88))</f>
        <v>1</v>
      </c>
      <c r="D88" s="90" t="s">
        <v>258</v>
      </c>
      <c r="E88" s="90"/>
      <c r="F88" s="49" t="s">
        <v>98</v>
      </c>
      <c r="G88" s="50"/>
      <c r="H88" s="49" t="s">
        <v>126</v>
      </c>
      <c r="I88" s="51"/>
      <c r="J88" s="52"/>
      <c r="K88" s="53">
        <v>0</v>
      </c>
      <c r="L88" s="54">
        <f>SUM(I88+J88)*K88</f>
        <v>0</v>
      </c>
      <c r="M88" s="54">
        <v>0</v>
      </c>
      <c r="P88" s="57"/>
    </row>
    <row r="89" spans="1:16" x14ac:dyDescent="0.2">
      <c r="A89" s="33" t="s">
        <v>446</v>
      </c>
      <c r="B89" s="29" t="s">
        <v>242</v>
      </c>
      <c r="C89" s="89">
        <f>IF(D89="","",COUNTA(D$88:$D89))</f>
        <v>2</v>
      </c>
      <c r="D89" s="90" t="s">
        <v>259</v>
      </c>
      <c r="E89" s="90"/>
      <c r="F89" s="49" t="s">
        <v>3</v>
      </c>
      <c r="G89" s="50" t="s">
        <v>113</v>
      </c>
      <c r="H89" s="49" t="s">
        <v>126</v>
      </c>
      <c r="I89" s="51"/>
      <c r="J89" s="52"/>
      <c r="K89" s="53">
        <v>0</v>
      </c>
      <c r="L89" s="54">
        <f t="shared" ref="L89:L99" si="11">SUM(I89+J89)*K89</f>
        <v>0</v>
      </c>
      <c r="M89" s="54">
        <v>0</v>
      </c>
      <c r="P89" s="57"/>
    </row>
    <row r="90" spans="1:16" ht="25.5" x14ac:dyDescent="0.2">
      <c r="A90" s="33" t="s">
        <v>446</v>
      </c>
      <c r="B90" s="29" t="s">
        <v>242</v>
      </c>
      <c r="C90" s="89">
        <f>IF(D90="","",COUNTA(D$88:$D90))</f>
        <v>3</v>
      </c>
      <c r="D90" s="90" t="s">
        <v>260</v>
      </c>
      <c r="E90" s="90"/>
      <c r="F90" s="49" t="s">
        <v>3</v>
      </c>
      <c r="G90" s="50" t="s">
        <v>113</v>
      </c>
      <c r="H90" s="49" t="s">
        <v>126</v>
      </c>
      <c r="I90" s="51"/>
      <c r="J90" s="52"/>
      <c r="K90" s="53">
        <v>0</v>
      </c>
      <c r="L90" s="54">
        <f t="shared" si="11"/>
        <v>0</v>
      </c>
      <c r="M90" s="54">
        <v>0</v>
      </c>
      <c r="P90" s="57"/>
    </row>
    <row r="91" spans="1:16" x14ac:dyDescent="0.2">
      <c r="A91" s="33" t="s">
        <v>446</v>
      </c>
      <c r="B91" s="29" t="s">
        <v>242</v>
      </c>
      <c r="C91" s="89">
        <f>IF(D91="","",COUNTA(D$88:$D91))</f>
        <v>4</v>
      </c>
      <c r="D91" s="90" t="s">
        <v>261</v>
      </c>
      <c r="E91" s="90"/>
      <c r="F91" s="49" t="s">
        <v>3</v>
      </c>
      <c r="G91" s="50"/>
      <c r="H91" s="49" t="s">
        <v>118</v>
      </c>
      <c r="I91" s="51"/>
      <c r="J91" s="52"/>
      <c r="K91" s="53">
        <v>0</v>
      </c>
      <c r="L91" s="54">
        <f t="shared" si="11"/>
        <v>0</v>
      </c>
      <c r="M91" s="54">
        <v>0</v>
      </c>
      <c r="P91" s="57"/>
    </row>
    <row r="92" spans="1:16" ht="25.5" x14ac:dyDescent="0.2">
      <c r="A92" s="33" t="s">
        <v>446</v>
      </c>
      <c r="B92" s="29" t="s">
        <v>242</v>
      </c>
      <c r="C92" s="89">
        <f>IF(D92="","",COUNTA(D$88:$D92))</f>
        <v>5</v>
      </c>
      <c r="D92" s="90" t="s">
        <v>262</v>
      </c>
      <c r="E92" s="90"/>
      <c r="F92" s="49" t="s">
        <v>3</v>
      </c>
      <c r="G92" s="50"/>
      <c r="H92" s="49" t="s">
        <v>118</v>
      </c>
      <c r="I92" s="51"/>
      <c r="J92" s="52"/>
      <c r="K92" s="53">
        <v>0</v>
      </c>
      <c r="L92" s="54">
        <f t="shared" si="11"/>
        <v>0</v>
      </c>
      <c r="M92" s="54">
        <v>0</v>
      </c>
      <c r="P92" s="57"/>
    </row>
    <row r="93" spans="1:16" x14ac:dyDescent="0.2">
      <c r="A93" s="33" t="s">
        <v>446</v>
      </c>
      <c r="B93" s="29" t="s">
        <v>242</v>
      </c>
      <c r="C93" s="89">
        <f>IF(D93="","",COUNTA(D$88:$D93))</f>
        <v>6</v>
      </c>
      <c r="D93" s="90" t="s">
        <v>263</v>
      </c>
      <c r="E93" s="90"/>
      <c r="F93" s="49" t="s">
        <v>31</v>
      </c>
      <c r="G93" s="50"/>
      <c r="H93" s="49" t="s">
        <v>127</v>
      </c>
      <c r="I93" s="51"/>
      <c r="J93" s="52"/>
      <c r="K93" s="53">
        <v>0</v>
      </c>
      <c r="L93" s="54">
        <f t="shared" si="11"/>
        <v>0</v>
      </c>
      <c r="M93" s="54">
        <v>0</v>
      </c>
      <c r="P93" s="57"/>
    </row>
    <row r="94" spans="1:16" ht="25.5" x14ac:dyDescent="0.2">
      <c r="A94" s="33" t="s">
        <v>446</v>
      </c>
      <c r="B94" s="29" t="s">
        <v>242</v>
      </c>
      <c r="C94" s="89">
        <f>IF(D94="","",COUNTA(D$88:$D94))</f>
        <v>7</v>
      </c>
      <c r="D94" s="90" t="s">
        <v>264</v>
      </c>
      <c r="E94" s="90"/>
      <c r="F94" s="49" t="s">
        <v>191</v>
      </c>
      <c r="G94" s="50"/>
      <c r="H94" s="49" t="s">
        <v>154</v>
      </c>
      <c r="I94" s="51"/>
      <c r="J94" s="52"/>
      <c r="K94" s="53">
        <v>0</v>
      </c>
      <c r="L94" s="54">
        <f t="shared" si="11"/>
        <v>0</v>
      </c>
      <c r="M94" s="54">
        <v>0</v>
      </c>
      <c r="P94" s="57"/>
    </row>
    <row r="95" spans="1:16" ht="25.5" x14ac:dyDescent="0.2">
      <c r="A95" s="33" t="s">
        <v>446</v>
      </c>
      <c r="B95" s="29" t="s">
        <v>26</v>
      </c>
      <c r="C95" s="89">
        <f>IF(D95="","",COUNTA(D$88:$D95))</f>
        <v>8</v>
      </c>
      <c r="D95" s="90" t="s">
        <v>475</v>
      </c>
      <c r="E95" s="90"/>
      <c r="F95" s="49" t="s">
        <v>191</v>
      </c>
      <c r="G95" s="50"/>
      <c r="H95" s="49" t="s">
        <v>152</v>
      </c>
      <c r="I95" s="51"/>
      <c r="J95" s="52"/>
      <c r="K95" s="53">
        <v>0</v>
      </c>
      <c r="L95" s="54">
        <f t="shared" si="11"/>
        <v>0</v>
      </c>
      <c r="M95" s="54">
        <v>0</v>
      </c>
      <c r="P95" s="57"/>
    </row>
    <row r="96" spans="1:16" x14ac:dyDescent="0.2">
      <c r="A96" s="33" t="s">
        <v>446</v>
      </c>
      <c r="B96" s="29" t="s">
        <v>26</v>
      </c>
      <c r="C96" s="89">
        <f>IF(D96="","",COUNTA(D$88:$D96))</f>
        <v>9</v>
      </c>
      <c r="D96" s="90" t="s">
        <v>265</v>
      </c>
      <c r="E96" s="90"/>
      <c r="F96" s="49" t="s">
        <v>2</v>
      </c>
      <c r="G96" s="50"/>
      <c r="H96" s="49" t="s">
        <v>129</v>
      </c>
      <c r="I96" s="51"/>
      <c r="J96" s="52"/>
      <c r="K96" s="53">
        <v>0</v>
      </c>
      <c r="L96" s="54">
        <f t="shared" si="11"/>
        <v>0</v>
      </c>
      <c r="M96" s="54">
        <v>0</v>
      </c>
      <c r="P96" s="57"/>
    </row>
    <row r="97" spans="1:16" ht="25.5" x14ac:dyDescent="0.2">
      <c r="A97" s="33" t="s">
        <v>446</v>
      </c>
      <c r="B97" s="29" t="s">
        <v>242</v>
      </c>
      <c r="C97" s="89">
        <f>IF(D97="","",COUNTA(D$88:$D97))</f>
        <v>10</v>
      </c>
      <c r="D97" s="90" t="s">
        <v>476</v>
      </c>
      <c r="E97" s="90"/>
      <c r="F97" s="49" t="s">
        <v>191</v>
      </c>
      <c r="G97" s="50"/>
      <c r="H97" s="49" t="s">
        <v>154</v>
      </c>
      <c r="I97" s="51"/>
      <c r="J97" s="52"/>
      <c r="K97" s="53">
        <v>0</v>
      </c>
      <c r="L97" s="54">
        <f>SUM(I97+J97)*K97</f>
        <v>0</v>
      </c>
      <c r="M97" s="54">
        <v>0</v>
      </c>
      <c r="P97" s="57"/>
    </row>
    <row r="98" spans="1:16" x14ac:dyDescent="0.2">
      <c r="B98" s="29" t="s">
        <v>26</v>
      </c>
      <c r="C98" s="89">
        <f>IF(D98="","",COUNTA(D$88:$D98))</f>
        <v>11</v>
      </c>
      <c r="D98" s="90" t="s">
        <v>266</v>
      </c>
      <c r="E98" s="90"/>
      <c r="F98" s="49" t="s">
        <v>3</v>
      </c>
      <c r="G98" s="50"/>
      <c r="H98" s="49" t="s">
        <v>146</v>
      </c>
      <c r="I98" s="51"/>
      <c r="J98" s="52"/>
      <c r="K98" s="53">
        <v>0</v>
      </c>
      <c r="L98" s="54">
        <f t="shared" si="11"/>
        <v>0</v>
      </c>
      <c r="M98" s="54">
        <v>0</v>
      </c>
      <c r="P98" s="57"/>
    </row>
    <row r="99" spans="1:16" x14ac:dyDescent="0.2">
      <c r="C99" s="89"/>
      <c r="D99" s="90"/>
      <c r="E99" s="90"/>
      <c r="F99" s="49"/>
      <c r="G99" s="50"/>
      <c r="H99" s="49"/>
      <c r="I99" s="51"/>
      <c r="J99" s="52"/>
      <c r="K99" s="53">
        <v>0</v>
      </c>
      <c r="L99" s="54">
        <f t="shared" si="11"/>
        <v>0</v>
      </c>
      <c r="M99" s="54">
        <v>0</v>
      </c>
      <c r="P99" s="57"/>
    </row>
    <row r="100" spans="1:16" x14ac:dyDescent="0.2">
      <c r="C100" s="34" t="s">
        <v>50</v>
      </c>
      <c r="D100" s="44" t="s">
        <v>95</v>
      </c>
      <c r="E100" s="44"/>
      <c r="F100" s="44"/>
      <c r="G100" s="44"/>
      <c r="H100" s="44"/>
      <c r="I100" s="44"/>
      <c r="J100" s="44"/>
      <c r="K100" s="44"/>
      <c r="L100" s="44"/>
      <c r="M100" s="44"/>
      <c r="P100" s="57"/>
    </row>
    <row r="101" spans="1:16" ht="12.75" customHeight="1" x14ac:dyDescent="0.2">
      <c r="C101" s="208" t="s">
        <v>110</v>
      </c>
      <c r="D101" s="208"/>
      <c r="E101" s="44"/>
      <c r="F101" s="44"/>
      <c r="G101" s="44"/>
      <c r="H101" s="44"/>
      <c r="I101" s="44"/>
      <c r="J101" s="44"/>
      <c r="K101" s="44"/>
      <c r="L101" s="44"/>
      <c r="M101" s="44"/>
      <c r="P101" s="57"/>
    </row>
    <row r="102" spans="1:16" ht="25.5" x14ac:dyDescent="0.2">
      <c r="A102" s="33" t="s">
        <v>446</v>
      </c>
      <c r="B102" s="29" t="s">
        <v>242</v>
      </c>
      <c r="C102" s="91">
        <f>IF(D102="","",COUNTA(D$102:$D102))</f>
        <v>1</v>
      </c>
      <c r="D102" s="90" t="s">
        <v>478</v>
      </c>
      <c r="E102" s="90"/>
      <c r="F102" s="49" t="s">
        <v>192</v>
      </c>
      <c r="G102" s="50"/>
      <c r="H102" s="49" t="s">
        <v>153</v>
      </c>
      <c r="I102" s="51"/>
      <c r="J102" s="52"/>
      <c r="K102" s="53">
        <v>0</v>
      </c>
      <c r="L102" s="54">
        <f>SUM(I102+J102)*K102</f>
        <v>0</v>
      </c>
      <c r="M102" s="54">
        <v>0</v>
      </c>
      <c r="P102" s="57"/>
    </row>
    <row r="103" spans="1:16" x14ac:dyDescent="0.2">
      <c r="A103" s="33" t="s">
        <v>446</v>
      </c>
      <c r="B103" s="29" t="s">
        <v>26</v>
      </c>
      <c r="C103" s="91">
        <f>IF(D103="","",COUNTA(D$102:$D103))</f>
        <v>2</v>
      </c>
      <c r="D103" s="90" t="s">
        <v>265</v>
      </c>
      <c r="E103" s="90"/>
      <c r="F103" s="49" t="s">
        <v>2</v>
      </c>
      <c r="G103" s="50"/>
      <c r="H103" s="49" t="s">
        <v>129</v>
      </c>
      <c r="I103" s="51"/>
      <c r="J103" s="52"/>
      <c r="K103" s="53">
        <v>0</v>
      </c>
      <c r="L103" s="54">
        <f t="shared" ref="L103:L109" si="12">SUM(I103+J103)*K103</f>
        <v>0</v>
      </c>
      <c r="M103" s="54">
        <v>0</v>
      </c>
      <c r="P103" s="57"/>
    </row>
    <row r="104" spans="1:16" ht="25.5" x14ac:dyDescent="0.2">
      <c r="A104" s="33" t="s">
        <v>446</v>
      </c>
      <c r="B104" s="29" t="s">
        <v>26</v>
      </c>
      <c r="C104" s="91">
        <f>IF(D104="","",COUNTA(D$102:$D104))</f>
        <v>3</v>
      </c>
      <c r="D104" s="90" t="s">
        <v>479</v>
      </c>
      <c r="E104" s="90"/>
      <c r="F104" s="49" t="s">
        <v>191</v>
      </c>
      <c r="G104" s="50"/>
      <c r="H104" s="49" t="s">
        <v>152</v>
      </c>
      <c r="I104" s="51"/>
      <c r="J104" s="52"/>
      <c r="K104" s="53">
        <v>0</v>
      </c>
      <c r="L104" s="54">
        <f t="shared" si="12"/>
        <v>0</v>
      </c>
      <c r="M104" s="54">
        <v>0</v>
      </c>
      <c r="P104" s="57"/>
    </row>
    <row r="105" spans="1:16" x14ac:dyDescent="0.2">
      <c r="A105" s="33" t="s">
        <v>446</v>
      </c>
      <c r="B105" s="29" t="s">
        <v>26</v>
      </c>
      <c r="C105" s="91">
        <f>IF(D105="","",COUNTA(D$102:$D105))</f>
        <v>4</v>
      </c>
      <c r="D105" s="90" t="s">
        <v>482</v>
      </c>
      <c r="E105" s="90"/>
      <c r="F105" s="49" t="s">
        <v>106</v>
      </c>
      <c r="G105" s="50"/>
      <c r="H105" s="49" t="s">
        <v>106</v>
      </c>
      <c r="I105" s="51"/>
      <c r="J105" s="52"/>
      <c r="K105" s="53">
        <v>0</v>
      </c>
      <c r="L105" s="54">
        <f t="shared" si="12"/>
        <v>0</v>
      </c>
      <c r="M105" s="54">
        <v>0</v>
      </c>
      <c r="P105" s="57"/>
    </row>
    <row r="106" spans="1:16" x14ac:dyDescent="0.2">
      <c r="A106" s="33" t="s">
        <v>446</v>
      </c>
      <c r="B106" s="29" t="s">
        <v>26</v>
      </c>
      <c r="C106" s="91">
        <f>IF(D106="","",COUNTA(D$102:$D106))</f>
        <v>5</v>
      </c>
      <c r="D106" s="90" t="s">
        <v>485</v>
      </c>
      <c r="E106" s="90"/>
      <c r="F106" s="49" t="s">
        <v>2</v>
      </c>
      <c r="G106" s="50"/>
      <c r="H106" s="49" t="s">
        <v>129</v>
      </c>
      <c r="I106" s="51"/>
      <c r="J106" s="52"/>
      <c r="K106" s="53">
        <v>0</v>
      </c>
      <c r="L106" s="54">
        <f t="shared" si="12"/>
        <v>0</v>
      </c>
      <c r="M106" s="54">
        <v>0</v>
      </c>
      <c r="P106" s="57"/>
    </row>
    <row r="107" spans="1:16" ht="25.5" x14ac:dyDescent="0.2">
      <c r="A107" s="33" t="s">
        <v>446</v>
      </c>
      <c r="B107" s="29" t="s">
        <v>242</v>
      </c>
      <c r="C107" s="91">
        <f>IF(D107="","",COUNTA(D$102:$D107))</f>
        <v>6</v>
      </c>
      <c r="D107" s="90" t="s">
        <v>480</v>
      </c>
      <c r="E107" s="90"/>
      <c r="F107" s="49" t="s">
        <v>191</v>
      </c>
      <c r="G107" s="50"/>
      <c r="H107" s="49" t="s">
        <v>148</v>
      </c>
      <c r="I107" s="51"/>
      <c r="J107" s="52"/>
      <c r="K107" s="53">
        <v>0</v>
      </c>
      <c r="L107" s="54">
        <f t="shared" si="12"/>
        <v>0</v>
      </c>
      <c r="M107" s="54">
        <v>0</v>
      </c>
      <c r="P107" s="57"/>
    </row>
    <row r="108" spans="1:16" ht="25.5" x14ac:dyDescent="0.2">
      <c r="A108" s="33" t="s">
        <v>446</v>
      </c>
      <c r="B108" s="29" t="s">
        <v>242</v>
      </c>
      <c r="C108" s="91">
        <f>IF(D108="","",COUNTA(D$102:$D108))</f>
        <v>7</v>
      </c>
      <c r="D108" s="90" t="s">
        <v>481</v>
      </c>
      <c r="E108" s="90"/>
      <c r="F108" s="49" t="s">
        <v>191</v>
      </c>
      <c r="G108" s="50"/>
      <c r="H108" s="49" t="s">
        <v>122</v>
      </c>
      <c r="I108" s="51"/>
      <c r="J108" s="52"/>
      <c r="K108" s="53">
        <v>0</v>
      </c>
      <c r="L108" s="54">
        <f t="shared" si="12"/>
        <v>0</v>
      </c>
      <c r="M108" s="54">
        <v>0</v>
      </c>
      <c r="P108" s="57"/>
    </row>
    <row r="109" spans="1:16" x14ac:dyDescent="0.2">
      <c r="C109" s="91"/>
      <c r="D109" s="90"/>
      <c r="E109" s="90"/>
      <c r="F109" s="49"/>
      <c r="G109" s="50"/>
      <c r="H109" s="49"/>
      <c r="I109" s="51"/>
      <c r="J109" s="52"/>
      <c r="K109" s="53">
        <v>0</v>
      </c>
      <c r="L109" s="54">
        <f t="shared" si="12"/>
        <v>0</v>
      </c>
      <c r="M109" s="54">
        <v>0</v>
      </c>
      <c r="P109" s="57"/>
    </row>
    <row r="110" spans="1:16" ht="12.75" customHeight="1" x14ac:dyDescent="0.2">
      <c r="C110" s="209" t="s">
        <v>483</v>
      </c>
      <c r="D110" s="209"/>
      <c r="E110" s="172"/>
      <c r="F110" s="172"/>
      <c r="G110" s="172"/>
      <c r="H110" s="172"/>
      <c r="I110" s="172"/>
      <c r="J110" s="172"/>
      <c r="K110" s="172"/>
      <c r="L110" s="172"/>
      <c r="M110" s="172"/>
      <c r="P110" s="57"/>
    </row>
    <row r="111" spans="1:16" x14ac:dyDescent="0.2">
      <c r="A111" s="33" t="s">
        <v>446</v>
      </c>
      <c r="B111" s="29" t="s">
        <v>242</v>
      </c>
      <c r="C111" s="91">
        <f>IF(D111="","",COUNTA(D$102:$D111))</f>
        <v>8</v>
      </c>
      <c r="D111" s="90" t="s">
        <v>478</v>
      </c>
      <c r="E111" s="90"/>
      <c r="F111" s="49" t="s">
        <v>106</v>
      </c>
      <c r="G111" s="50"/>
      <c r="H111" s="49" t="s">
        <v>153</v>
      </c>
      <c r="I111" s="51"/>
      <c r="J111" s="52"/>
      <c r="K111" s="53">
        <v>0</v>
      </c>
      <c r="L111" s="54">
        <f>SUM(I111+J111)*K111</f>
        <v>0</v>
      </c>
      <c r="M111" s="54">
        <v>0</v>
      </c>
      <c r="P111" s="57"/>
    </row>
    <row r="112" spans="1:16" x14ac:dyDescent="0.2">
      <c r="A112" s="33" t="s">
        <v>446</v>
      </c>
      <c r="B112" s="29" t="s">
        <v>26</v>
      </c>
      <c r="C112" s="91">
        <f>IF(D112="","",COUNTA(D$102:$D112))</f>
        <v>9</v>
      </c>
      <c r="D112" s="90" t="s">
        <v>484</v>
      </c>
      <c r="E112" s="90"/>
      <c r="F112" s="49" t="s">
        <v>106</v>
      </c>
      <c r="G112" s="50"/>
      <c r="H112" s="49" t="s">
        <v>106</v>
      </c>
      <c r="I112" s="51"/>
      <c r="J112" s="52"/>
      <c r="K112" s="53">
        <v>0</v>
      </c>
      <c r="L112" s="54">
        <f t="shared" ref="L112" si="13">SUM(I112+J112)*K112</f>
        <v>0</v>
      </c>
      <c r="M112" s="54">
        <v>0</v>
      </c>
      <c r="P112" s="57"/>
    </row>
    <row r="113" spans="1:16" x14ac:dyDescent="0.2">
      <c r="A113" s="33" t="s">
        <v>446</v>
      </c>
      <c r="B113" s="29" t="s">
        <v>26</v>
      </c>
      <c r="C113" s="91">
        <f>IF(D113="","",COUNTA(D$102:$D113))</f>
        <v>10</v>
      </c>
      <c r="D113" s="90" t="s">
        <v>482</v>
      </c>
      <c r="E113" s="90"/>
      <c r="F113" s="49" t="s">
        <v>106</v>
      </c>
      <c r="G113" s="50"/>
      <c r="H113" s="49" t="s">
        <v>106</v>
      </c>
      <c r="I113" s="51"/>
      <c r="J113" s="52"/>
      <c r="K113" s="53">
        <v>0</v>
      </c>
      <c r="L113" s="54">
        <f t="shared" ref="L113" si="14">SUM(I113+J113)*K113</f>
        <v>0</v>
      </c>
      <c r="M113" s="54">
        <v>0</v>
      </c>
      <c r="P113" s="57"/>
    </row>
    <row r="114" spans="1:16" x14ac:dyDescent="0.2">
      <c r="A114" s="33" t="s">
        <v>446</v>
      </c>
      <c r="B114" s="29" t="s">
        <v>26</v>
      </c>
      <c r="C114" s="91">
        <f>IF(D114="","",COUNTA(D$102:$D114))</f>
        <v>11</v>
      </c>
      <c r="D114" s="90" t="s">
        <v>485</v>
      </c>
      <c r="E114" s="90"/>
      <c r="F114" s="49" t="s">
        <v>106</v>
      </c>
      <c r="G114" s="50"/>
      <c r="H114" s="49" t="s">
        <v>106</v>
      </c>
      <c r="I114" s="51"/>
      <c r="J114" s="52"/>
      <c r="K114" s="53">
        <v>0</v>
      </c>
      <c r="L114" s="54">
        <f t="shared" ref="L114" si="15">SUM(I114+J114)*K114</f>
        <v>0</v>
      </c>
      <c r="M114" s="54">
        <v>0</v>
      </c>
      <c r="P114" s="57"/>
    </row>
    <row r="115" spans="1:16" x14ac:dyDescent="0.2">
      <c r="A115" s="33" t="s">
        <v>446</v>
      </c>
      <c r="B115" s="29" t="s">
        <v>26</v>
      </c>
      <c r="C115" s="91">
        <f>IF(D115="","",COUNTA(D$102:$D115))</f>
        <v>12</v>
      </c>
      <c r="D115" s="90" t="s">
        <v>265</v>
      </c>
      <c r="E115" s="90"/>
      <c r="F115" s="49" t="s">
        <v>2</v>
      </c>
      <c r="G115" s="50"/>
      <c r="H115" s="49" t="s">
        <v>129</v>
      </c>
      <c r="I115" s="51"/>
      <c r="J115" s="52"/>
      <c r="K115" s="53">
        <v>0</v>
      </c>
      <c r="L115" s="54">
        <f t="shared" ref="L115:L118" si="16">SUM(I115+J115)*K115</f>
        <v>0</v>
      </c>
      <c r="M115" s="54">
        <v>0</v>
      </c>
      <c r="P115" s="57"/>
    </row>
    <row r="116" spans="1:16" ht="25.5" x14ac:dyDescent="0.2">
      <c r="A116" s="33" t="s">
        <v>446</v>
      </c>
      <c r="B116" s="29" t="s">
        <v>26</v>
      </c>
      <c r="C116" s="91">
        <f>IF(D116="","",COUNTA(D$102:$D116))</f>
        <v>13</v>
      </c>
      <c r="D116" s="90" t="s">
        <v>479</v>
      </c>
      <c r="E116" s="90"/>
      <c r="F116" s="49" t="s">
        <v>191</v>
      </c>
      <c r="G116" s="50"/>
      <c r="H116" s="49" t="s">
        <v>152</v>
      </c>
      <c r="I116" s="51"/>
      <c r="J116" s="52"/>
      <c r="K116" s="53">
        <v>0</v>
      </c>
      <c r="L116" s="54">
        <f t="shared" si="16"/>
        <v>0</v>
      </c>
      <c r="M116" s="54">
        <v>0</v>
      </c>
      <c r="P116" s="57"/>
    </row>
    <row r="117" spans="1:16" ht="25.5" x14ac:dyDescent="0.2">
      <c r="A117" s="33" t="s">
        <v>446</v>
      </c>
      <c r="B117" s="29" t="s">
        <v>242</v>
      </c>
      <c r="C117" s="91">
        <f>IF(D117="","",COUNTA(D$102:$D117))</f>
        <v>14</v>
      </c>
      <c r="D117" s="90" t="s">
        <v>480</v>
      </c>
      <c r="E117" s="90"/>
      <c r="F117" s="49" t="s">
        <v>191</v>
      </c>
      <c r="G117" s="50"/>
      <c r="H117" s="49" t="s">
        <v>148</v>
      </c>
      <c r="I117" s="51"/>
      <c r="J117" s="52"/>
      <c r="K117" s="53">
        <v>0</v>
      </c>
      <c r="L117" s="54">
        <f t="shared" si="16"/>
        <v>0</v>
      </c>
      <c r="M117" s="54">
        <v>0</v>
      </c>
      <c r="P117" s="57"/>
    </row>
    <row r="118" spans="1:16" ht="25.5" x14ac:dyDescent="0.2">
      <c r="A118" s="33" t="s">
        <v>446</v>
      </c>
      <c r="B118" s="29" t="s">
        <v>242</v>
      </c>
      <c r="C118" s="91">
        <f>IF(D118="","",COUNTA(D$102:$D118))</f>
        <v>15</v>
      </c>
      <c r="D118" s="90" t="s">
        <v>481</v>
      </c>
      <c r="E118" s="90"/>
      <c r="F118" s="49" t="s">
        <v>191</v>
      </c>
      <c r="G118" s="50"/>
      <c r="H118" s="49" t="s">
        <v>122</v>
      </c>
      <c r="I118" s="51"/>
      <c r="J118" s="52"/>
      <c r="K118" s="53">
        <v>0</v>
      </c>
      <c r="L118" s="54">
        <f t="shared" si="16"/>
        <v>0</v>
      </c>
      <c r="M118" s="54">
        <v>0</v>
      </c>
      <c r="P118" s="57"/>
    </row>
    <row r="119" spans="1:16" x14ac:dyDescent="0.2">
      <c r="C119" s="91" t="str">
        <f>IF(D119="","",COUNTA(D$102:$D119))</f>
        <v/>
      </c>
      <c r="D119" s="69"/>
      <c r="E119" s="69"/>
      <c r="F119" s="49"/>
      <c r="G119" s="50"/>
      <c r="H119" s="49"/>
      <c r="I119" s="51"/>
      <c r="J119" s="52"/>
      <c r="K119" s="53">
        <v>0</v>
      </c>
      <c r="L119" s="54">
        <f>SUM(I119+J119)*K119</f>
        <v>0</v>
      </c>
      <c r="M119" s="54">
        <v>0</v>
      </c>
      <c r="P119" s="57"/>
    </row>
    <row r="120" spans="1:16" x14ac:dyDescent="0.2">
      <c r="C120" s="34" t="s">
        <v>84</v>
      </c>
      <c r="D120" s="44" t="s">
        <v>423</v>
      </c>
      <c r="E120" s="44"/>
      <c r="F120" s="44"/>
      <c r="G120" s="44"/>
      <c r="H120" s="44"/>
      <c r="I120" s="44"/>
      <c r="J120" s="44"/>
      <c r="K120" s="44"/>
      <c r="L120" s="44"/>
      <c r="M120" s="44"/>
      <c r="P120" s="57"/>
    </row>
    <row r="121" spans="1:16" ht="25.5" x14ac:dyDescent="0.2">
      <c r="A121" s="33" t="s">
        <v>446</v>
      </c>
      <c r="B121" s="29" t="s">
        <v>242</v>
      </c>
      <c r="C121" s="92">
        <f>IF(D121="","",COUNTA(D$121:$D121))</f>
        <v>1</v>
      </c>
      <c r="D121" s="90" t="s">
        <v>478</v>
      </c>
      <c r="E121" s="90"/>
      <c r="F121" s="49" t="s">
        <v>191</v>
      </c>
      <c r="G121" s="50"/>
      <c r="H121" s="49" t="s">
        <v>153</v>
      </c>
      <c r="I121" s="51"/>
      <c r="J121" s="52"/>
      <c r="K121" s="53">
        <v>0</v>
      </c>
      <c r="L121" s="54">
        <f>SUM(I121+J121)*K121</f>
        <v>0</v>
      </c>
      <c r="M121" s="54">
        <v>0</v>
      </c>
      <c r="P121" s="57"/>
    </row>
    <row r="122" spans="1:16" ht="25.5" x14ac:dyDescent="0.2">
      <c r="A122" s="33" t="s">
        <v>446</v>
      </c>
      <c r="B122" s="29" t="s">
        <v>26</v>
      </c>
      <c r="C122" s="92">
        <f>IF(D122="","",COUNTA(D$121:$D122))</f>
        <v>2</v>
      </c>
      <c r="D122" s="90" t="s">
        <v>487</v>
      </c>
      <c r="E122" s="90"/>
      <c r="F122" s="49" t="s">
        <v>191</v>
      </c>
      <c r="G122" s="50"/>
      <c r="H122" s="49" t="s">
        <v>129</v>
      </c>
      <c r="I122" s="51"/>
      <c r="J122" s="52"/>
      <c r="K122" s="53">
        <v>0</v>
      </c>
      <c r="L122" s="54">
        <f t="shared" ref="L122:L124" si="17">SUM(I122+J122)*K122</f>
        <v>0</v>
      </c>
      <c r="M122" s="54">
        <v>0</v>
      </c>
      <c r="P122" s="57"/>
    </row>
    <row r="123" spans="1:16" x14ac:dyDescent="0.2">
      <c r="A123" s="33" t="s">
        <v>446</v>
      </c>
      <c r="B123" s="29" t="s">
        <v>26</v>
      </c>
      <c r="C123" s="92">
        <f>IF(D123="","",COUNTA(D$121:$D123))</f>
        <v>3</v>
      </c>
      <c r="D123" s="90" t="s">
        <v>488</v>
      </c>
      <c r="E123" s="90"/>
      <c r="F123" s="49" t="s">
        <v>106</v>
      </c>
      <c r="G123" s="50"/>
      <c r="H123" s="49" t="s">
        <v>106</v>
      </c>
      <c r="I123" s="51"/>
      <c r="J123" s="52"/>
      <c r="K123" s="53">
        <v>0</v>
      </c>
      <c r="L123" s="54">
        <f t="shared" si="17"/>
        <v>0</v>
      </c>
      <c r="M123" s="54">
        <v>0</v>
      </c>
      <c r="P123" s="57"/>
    </row>
    <row r="124" spans="1:16" x14ac:dyDescent="0.2">
      <c r="A124" s="33" t="s">
        <v>446</v>
      </c>
      <c r="B124" s="29" t="s">
        <v>26</v>
      </c>
      <c r="C124" s="92">
        <f>IF(D124="","",COUNTA(D$121:$D124))</f>
        <v>4</v>
      </c>
      <c r="D124" s="90" t="s">
        <v>489</v>
      </c>
      <c r="E124" s="90"/>
      <c r="F124" s="49" t="s">
        <v>106</v>
      </c>
      <c r="G124" s="50"/>
      <c r="H124" s="49" t="s">
        <v>106</v>
      </c>
      <c r="I124" s="51"/>
      <c r="J124" s="52"/>
      <c r="K124" s="53">
        <v>0</v>
      </c>
      <c r="L124" s="54">
        <f t="shared" si="17"/>
        <v>0</v>
      </c>
      <c r="M124" s="54">
        <v>0</v>
      </c>
      <c r="P124" s="57"/>
    </row>
    <row r="125" spans="1:16" x14ac:dyDescent="0.2">
      <c r="A125" s="33" t="s">
        <v>446</v>
      </c>
      <c r="B125" s="29" t="s">
        <v>26</v>
      </c>
      <c r="C125" s="92">
        <f>IF(D125="","",COUNTA(D$121:$D125))</f>
        <v>5</v>
      </c>
      <c r="D125" s="90" t="s">
        <v>265</v>
      </c>
      <c r="E125" s="90"/>
      <c r="F125" s="49" t="s">
        <v>2</v>
      </c>
      <c r="G125" s="50"/>
      <c r="H125" s="49" t="s">
        <v>129</v>
      </c>
      <c r="I125" s="51"/>
      <c r="J125" s="52"/>
      <c r="K125" s="53">
        <v>0</v>
      </c>
      <c r="L125" s="54">
        <f t="shared" ref="L125:L128" si="18">SUM(I125+J125)*K125</f>
        <v>0</v>
      </c>
      <c r="M125" s="54">
        <v>0</v>
      </c>
      <c r="P125" s="57"/>
    </row>
    <row r="126" spans="1:16" ht="25.5" x14ac:dyDescent="0.2">
      <c r="A126" s="33" t="s">
        <v>446</v>
      </c>
      <c r="B126" s="29" t="s">
        <v>26</v>
      </c>
      <c r="C126" s="92">
        <f>IF(D126="","",COUNTA(D$121:$D126))</f>
        <v>6</v>
      </c>
      <c r="D126" s="90" t="s">
        <v>486</v>
      </c>
      <c r="E126" s="90"/>
      <c r="F126" s="49" t="s">
        <v>191</v>
      </c>
      <c r="G126" s="50"/>
      <c r="H126" s="49" t="s">
        <v>152</v>
      </c>
      <c r="I126" s="51"/>
      <c r="J126" s="52"/>
      <c r="K126" s="53">
        <v>0</v>
      </c>
      <c r="L126" s="54">
        <f t="shared" si="18"/>
        <v>0</v>
      </c>
      <c r="M126" s="54">
        <v>0</v>
      </c>
      <c r="P126" s="57"/>
    </row>
    <row r="127" spans="1:16" ht="25.5" x14ac:dyDescent="0.2">
      <c r="A127" s="33" t="s">
        <v>446</v>
      </c>
      <c r="B127" s="29" t="s">
        <v>242</v>
      </c>
      <c r="C127" s="92">
        <f>IF(D127="","",COUNTA(D$121:$D127))</f>
        <v>7</v>
      </c>
      <c r="D127" s="90" t="s">
        <v>480</v>
      </c>
      <c r="E127" s="90"/>
      <c r="F127" s="49" t="s">
        <v>191</v>
      </c>
      <c r="G127" s="50"/>
      <c r="H127" s="49" t="s">
        <v>148</v>
      </c>
      <c r="I127" s="51"/>
      <c r="J127" s="52"/>
      <c r="K127" s="53">
        <v>0</v>
      </c>
      <c r="L127" s="54">
        <f t="shared" si="18"/>
        <v>0</v>
      </c>
      <c r="M127" s="54">
        <v>0</v>
      </c>
      <c r="P127" s="57"/>
    </row>
    <row r="128" spans="1:16" ht="25.5" x14ac:dyDescent="0.2">
      <c r="A128" s="33" t="s">
        <v>446</v>
      </c>
      <c r="B128" s="29" t="s">
        <v>242</v>
      </c>
      <c r="C128" s="92">
        <f>IF(D128="","",COUNTA(D$121:$D128))</f>
        <v>8</v>
      </c>
      <c r="D128" s="90" t="s">
        <v>481</v>
      </c>
      <c r="E128" s="90"/>
      <c r="F128" s="49" t="s">
        <v>191</v>
      </c>
      <c r="G128" s="50"/>
      <c r="H128" s="49" t="s">
        <v>122</v>
      </c>
      <c r="I128" s="51"/>
      <c r="J128" s="52"/>
      <c r="K128" s="53">
        <v>0</v>
      </c>
      <c r="L128" s="54">
        <f t="shared" si="18"/>
        <v>0</v>
      </c>
      <c r="M128" s="54">
        <v>0</v>
      </c>
      <c r="P128" s="57"/>
    </row>
    <row r="129" spans="1:16" x14ac:dyDescent="0.2">
      <c r="C129" s="92" t="str">
        <f>IF(D129="","",COUNTA(D$121:$D129))</f>
        <v/>
      </c>
      <c r="D129" s="69"/>
      <c r="E129" s="69"/>
      <c r="F129" s="49"/>
      <c r="G129" s="50"/>
      <c r="H129" s="49"/>
      <c r="I129" s="51"/>
      <c r="J129" s="52"/>
      <c r="K129" s="53">
        <v>0</v>
      </c>
      <c r="L129" s="54">
        <f>SUM(I129+J129)*K129</f>
        <v>0</v>
      </c>
      <c r="M129" s="54">
        <v>0</v>
      </c>
      <c r="P129" s="57"/>
    </row>
    <row r="130" spans="1:16" x14ac:dyDescent="0.2">
      <c r="C130" s="34" t="s">
        <v>82</v>
      </c>
      <c r="D130" s="44" t="s">
        <v>424</v>
      </c>
      <c r="E130" s="44"/>
      <c r="F130" s="44"/>
      <c r="G130" s="44"/>
      <c r="H130" s="44"/>
      <c r="I130" s="44"/>
      <c r="J130" s="44"/>
      <c r="K130" s="44"/>
      <c r="L130" s="44"/>
      <c r="M130" s="44"/>
      <c r="P130" s="57"/>
    </row>
    <row r="131" spans="1:16" ht="25.5" x14ac:dyDescent="0.2">
      <c r="A131" s="33" t="s">
        <v>446</v>
      </c>
      <c r="B131" s="29" t="s">
        <v>242</v>
      </c>
      <c r="C131" s="93">
        <f>IF(D131="","",COUNTA(D$131:$D131))</f>
        <v>1</v>
      </c>
      <c r="D131" s="82" t="s">
        <v>490</v>
      </c>
      <c r="E131" s="82"/>
      <c r="F131" s="49" t="s">
        <v>191</v>
      </c>
      <c r="H131" s="49" t="s">
        <v>153</v>
      </c>
      <c r="I131" s="51"/>
      <c r="J131" s="52"/>
      <c r="K131" s="53">
        <v>0</v>
      </c>
      <c r="L131" s="54">
        <f>SUM(I131+J131)*K131</f>
        <v>0</v>
      </c>
      <c r="M131" s="54">
        <v>0</v>
      </c>
      <c r="P131" s="57"/>
    </row>
    <row r="132" spans="1:16" ht="25.5" x14ac:dyDescent="0.2">
      <c r="A132" s="33" t="s">
        <v>446</v>
      </c>
      <c r="B132" s="29" t="s">
        <v>242</v>
      </c>
      <c r="C132" s="93">
        <f>IF(D132="","",COUNTA(D$131:$D132))</f>
        <v>2</v>
      </c>
      <c r="D132" s="82" t="s">
        <v>268</v>
      </c>
      <c r="E132" s="82"/>
      <c r="F132" s="49" t="s">
        <v>191</v>
      </c>
      <c r="H132" s="49" t="s">
        <v>153</v>
      </c>
      <c r="I132" s="51"/>
      <c r="J132" s="52"/>
      <c r="K132" s="53">
        <v>0</v>
      </c>
      <c r="L132" s="54">
        <f t="shared" ref="L132:L141" si="19">SUM(I132+J132)*K132</f>
        <v>0</v>
      </c>
      <c r="M132" s="54">
        <v>0</v>
      </c>
      <c r="P132" s="57"/>
    </row>
    <row r="133" spans="1:16" x14ac:dyDescent="0.2">
      <c r="A133" s="33" t="s">
        <v>446</v>
      </c>
      <c r="B133" s="29" t="s">
        <v>26</v>
      </c>
      <c r="C133" s="93">
        <f>IF(D133="","",COUNTA(D$131:$D133))</f>
        <v>3</v>
      </c>
      <c r="D133" s="82" t="s">
        <v>265</v>
      </c>
      <c r="E133" s="82"/>
      <c r="F133" s="49" t="s">
        <v>2</v>
      </c>
      <c r="H133" s="49" t="s">
        <v>129</v>
      </c>
      <c r="I133" s="51"/>
      <c r="J133" s="52"/>
      <c r="K133" s="53">
        <v>0</v>
      </c>
      <c r="L133" s="54">
        <f t="shared" si="19"/>
        <v>0</v>
      </c>
      <c r="M133" s="54">
        <v>0</v>
      </c>
      <c r="P133" s="57"/>
    </row>
    <row r="134" spans="1:16" ht="25.5" x14ac:dyDescent="0.2">
      <c r="A134" s="33" t="s">
        <v>446</v>
      </c>
      <c r="B134" s="29" t="s">
        <v>26</v>
      </c>
      <c r="C134" s="93">
        <f>IF(D134="","",COUNTA(D$131:$D134))</f>
        <v>4</v>
      </c>
      <c r="D134" s="82" t="s">
        <v>269</v>
      </c>
      <c r="E134" s="82"/>
      <c r="F134" s="49" t="s">
        <v>191</v>
      </c>
      <c r="H134" s="49" t="s">
        <v>120</v>
      </c>
      <c r="I134" s="51"/>
      <c r="J134" s="52"/>
      <c r="K134" s="53">
        <v>0</v>
      </c>
      <c r="L134" s="54">
        <f t="shared" si="19"/>
        <v>0</v>
      </c>
      <c r="M134" s="54">
        <v>0</v>
      </c>
      <c r="P134" s="57"/>
    </row>
    <row r="135" spans="1:16" ht="25.5" x14ac:dyDescent="0.2">
      <c r="A135" s="33" t="s">
        <v>446</v>
      </c>
      <c r="B135" s="29" t="s">
        <v>26</v>
      </c>
      <c r="C135" s="93">
        <f>IF(D135="","",COUNTA(D$131:$D135))</f>
        <v>5</v>
      </c>
      <c r="D135" s="82" t="s">
        <v>492</v>
      </c>
      <c r="E135" s="82"/>
      <c r="F135" s="49" t="s">
        <v>191</v>
      </c>
      <c r="G135" s="67" t="s">
        <v>419</v>
      </c>
      <c r="H135" s="49" t="s">
        <v>118</v>
      </c>
      <c r="I135" s="51"/>
      <c r="J135" s="52"/>
      <c r="K135" s="53">
        <v>0</v>
      </c>
      <c r="L135" s="54">
        <f t="shared" si="19"/>
        <v>0</v>
      </c>
      <c r="M135" s="54">
        <v>0</v>
      </c>
      <c r="P135" s="57"/>
    </row>
    <row r="136" spans="1:16" ht="25.5" x14ac:dyDescent="0.2">
      <c r="A136" s="33" t="s">
        <v>446</v>
      </c>
      <c r="B136" s="29" t="s">
        <v>26</v>
      </c>
      <c r="C136" s="93">
        <f>IF(D136="","",COUNTA(D$131:$D136))</f>
        <v>6</v>
      </c>
      <c r="D136" s="82" t="s">
        <v>270</v>
      </c>
      <c r="E136" s="82"/>
      <c r="F136" s="49" t="s">
        <v>191</v>
      </c>
      <c r="H136" s="49" t="s">
        <v>126</v>
      </c>
      <c r="I136" s="51"/>
      <c r="J136" s="52"/>
      <c r="K136" s="53">
        <v>0</v>
      </c>
      <c r="L136" s="54">
        <f t="shared" si="19"/>
        <v>0</v>
      </c>
      <c r="M136" s="54">
        <v>0</v>
      </c>
      <c r="P136" s="57"/>
    </row>
    <row r="137" spans="1:16" ht="25.5" x14ac:dyDescent="0.2">
      <c r="A137" s="33" t="s">
        <v>446</v>
      </c>
      <c r="B137" s="29" t="s">
        <v>242</v>
      </c>
      <c r="C137" s="93">
        <f>IF(D137="","",COUNTA(D$131:$D137))</f>
        <v>7</v>
      </c>
      <c r="D137" s="82" t="s">
        <v>271</v>
      </c>
      <c r="E137" s="82"/>
      <c r="F137" s="49" t="s">
        <v>191</v>
      </c>
      <c r="H137" s="49" t="s">
        <v>126</v>
      </c>
      <c r="I137" s="51"/>
      <c r="J137" s="52"/>
      <c r="K137" s="53">
        <v>0</v>
      </c>
      <c r="L137" s="54">
        <f t="shared" si="19"/>
        <v>0</v>
      </c>
      <c r="M137" s="54">
        <v>0</v>
      </c>
      <c r="P137" s="57"/>
    </row>
    <row r="138" spans="1:16" ht="25.5" x14ac:dyDescent="0.2">
      <c r="A138" s="33" t="s">
        <v>446</v>
      </c>
      <c r="B138" s="29" t="s">
        <v>26</v>
      </c>
      <c r="C138" s="93">
        <f>IF(D138="","",COUNTA(D$131:$D138))</f>
        <v>8</v>
      </c>
      <c r="D138" s="82" t="s">
        <v>272</v>
      </c>
      <c r="E138" s="82"/>
      <c r="F138" s="49" t="s">
        <v>191</v>
      </c>
      <c r="H138" s="49" t="s">
        <v>119</v>
      </c>
      <c r="I138" s="51"/>
      <c r="J138" s="52"/>
      <c r="K138" s="53">
        <v>0</v>
      </c>
      <c r="L138" s="54">
        <f t="shared" si="19"/>
        <v>0</v>
      </c>
      <c r="M138" s="54">
        <v>0</v>
      </c>
      <c r="P138" s="57"/>
    </row>
    <row r="139" spans="1:16" ht="25.5" x14ac:dyDescent="0.2">
      <c r="A139" s="33" t="s">
        <v>446</v>
      </c>
      <c r="B139" s="29" t="s">
        <v>26</v>
      </c>
      <c r="C139" s="93">
        <f>IF(D139="","",COUNTA(D$131:$D139))</f>
        <v>9</v>
      </c>
      <c r="D139" s="82" t="s">
        <v>273</v>
      </c>
      <c r="E139" s="82"/>
      <c r="F139" s="49" t="s">
        <v>191</v>
      </c>
      <c r="H139" s="49" t="s">
        <v>129</v>
      </c>
      <c r="I139" s="51"/>
      <c r="J139" s="52"/>
      <c r="K139" s="53">
        <v>0</v>
      </c>
      <c r="L139" s="54">
        <f t="shared" si="19"/>
        <v>0</v>
      </c>
      <c r="M139" s="54">
        <v>0</v>
      </c>
      <c r="P139" s="57"/>
    </row>
    <row r="140" spans="1:16" ht="25.5" x14ac:dyDescent="0.2">
      <c r="A140" s="33" t="s">
        <v>446</v>
      </c>
      <c r="B140" s="29" t="s">
        <v>26</v>
      </c>
      <c r="C140" s="93">
        <f>IF(D140="","",COUNTA(D$131:$D140))</f>
        <v>10</v>
      </c>
      <c r="D140" s="82" t="s">
        <v>491</v>
      </c>
      <c r="E140" s="82"/>
      <c r="F140" s="49" t="s">
        <v>191</v>
      </c>
      <c r="H140" s="49" t="s">
        <v>129</v>
      </c>
      <c r="I140" s="51"/>
      <c r="J140" s="52"/>
      <c r="K140" s="53">
        <v>0</v>
      </c>
      <c r="L140" s="54">
        <f t="shared" ref="L140" si="20">SUM(I140+J140)*K140</f>
        <v>0</v>
      </c>
      <c r="M140" s="54">
        <v>0</v>
      </c>
      <c r="P140" s="57"/>
    </row>
    <row r="141" spans="1:16" ht="25.5" x14ac:dyDescent="0.2">
      <c r="A141" s="33" t="s">
        <v>446</v>
      </c>
      <c r="B141" s="29" t="s">
        <v>26</v>
      </c>
      <c r="C141" s="93">
        <f>IF(D141="","",COUNTA(D$131:$D141))</f>
        <v>11</v>
      </c>
      <c r="D141" s="82" t="s">
        <v>479</v>
      </c>
      <c r="E141" s="82"/>
      <c r="F141" s="49" t="s">
        <v>191</v>
      </c>
      <c r="H141" s="49" t="s">
        <v>152</v>
      </c>
      <c r="I141" s="51"/>
      <c r="J141" s="52"/>
      <c r="K141" s="53">
        <v>0</v>
      </c>
      <c r="L141" s="54">
        <f t="shared" si="19"/>
        <v>0</v>
      </c>
      <c r="M141" s="54">
        <v>0</v>
      </c>
      <c r="P141" s="57"/>
    </row>
    <row r="142" spans="1:16" x14ac:dyDescent="0.2">
      <c r="C142" s="93" t="str">
        <f>IF(D142="","",COUNTA(D$131:$D142))</f>
        <v/>
      </c>
      <c r="D142" s="82"/>
      <c r="E142" s="82"/>
      <c r="F142" s="49"/>
      <c r="H142" s="49"/>
      <c r="I142" s="51"/>
      <c r="J142" s="52"/>
      <c r="K142" s="53">
        <v>0</v>
      </c>
      <c r="L142" s="54">
        <f>SUM(I142+J142)*K142</f>
        <v>0</v>
      </c>
      <c r="M142" s="54">
        <v>0</v>
      </c>
      <c r="P142" s="57"/>
    </row>
    <row r="143" spans="1:16" x14ac:dyDescent="0.2">
      <c r="C143" s="34" t="s">
        <v>49</v>
      </c>
      <c r="D143" s="44" t="s">
        <v>78</v>
      </c>
      <c r="E143" s="44"/>
      <c r="F143" s="44"/>
      <c r="G143" s="44"/>
      <c r="H143" s="44"/>
      <c r="I143" s="44"/>
      <c r="J143" s="44"/>
      <c r="K143" s="44"/>
      <c r="L143" s="44"/>
      <c r="M143" s="44"/>
      <c r="P143" s="57"/>
    </row>
    <row r="144" spans="1:16" x14ac:dyDescent="0.2">
      <c r="A144" s="33" t="s">
        <v>446</v>
      </c>
      <c r="C144" s="94"/>
      <c r="D144" s="82" t="s">
        <v>76</v>
      </c>
      <c r="E144" s="82"/>
      <c r="F144" s="84"/>
      <c r="G144" s="50"/>
      <c r="H144" s="84"/>
      <c r="I144" s="95"/>
      <c r="J144" s="96"/>
      <c r="K144" s="97"/>
      <c r="L144" s="98"/>
      <c r="M144" s="54"/>
      <c r="P144" s="57"/>
    </row>
    <row r="145" spans="1:17" s="99" customFormat="1" x14ac:dyDescent="0.2">
      <c r="C145" s="100" t="s">
        <v>79</v>
      </c>
      <c r="D145" s="101" t="s">
        <v>58</v>
      </c>
      <c r="E145" s="101"/>
      <c r="F145" s="101"/>
      <c r="G145" s="101"/>
      <c r="H145" s="101"/>
      <c r="I145" s="101"/>
      <c r="J145" s="101"/>
      <c r="K145" s="101"/>
      <c r="L145" s="101"/>
      <c r="M145" s="101"/>
      <c r="N145" s="102"/>
      <c r="O145" s="102"/>
      <c r="P145" s="103"/>
      <c r="Q145" s="43"/>
    </row>
    <row r="146" spans="1:17" x14ac:dyDescent="0.2">
      <c r="A146" s="33" t="s">
        <v>446</v>
      </c>
      <c r="D146" s="73" t="s">
        <v>59</v>
      </c>
      <c r="L146" s="80"/>
      <c r="M146" s="54"/>
    </row>
    <row r="147" spans="1:17" x14ac:dyDescent="0.2">
      <c r="C147" s="207" t="s">
        <v>75</v>
      </c>
      <c r="D147" s="207"/>
      <c r="E147" s="81"/>
      <c r="F147" s="81"/>
      <c r="G147" s="81"/>
      <c r="H147" s="81"/>
      <c r="I147" s="81"/>
      <c r="J147" s="81"/>
      <c r="K147" s="81"/>
      <c r="L147" s="81"/>
      <c r="M147" s="81"/>
    </row>
    <row r="148" spans="1:17" x14ac:dyDescent="0.2">
      <c r="C148" s="34" t="s">
        <v>47</v>
      </c>
      <c r="D148" s="44" t="s">
        <v>493</v>
      </c>
      <c r="E148" s="44"/>
      <c r="F148" s="44"/>
      <c r="G148" s="44"/>
      <c r="H148" s="44"/>
      <c r="I148" s="44"/>
      <c r="J148" s="44"/>
      <c r="K148" s="44"/>
      <c r="L148" s="44"/>
      <c r="M148" s="44"/>
      <c r="P148" s="57"/>
    </row>
    <row r="149" spans="1:17" x14ac:dyDescent="0.2">
      <c r="A149" s="33" t="s">
        <v>446</v>
      </c>
      <c r="B149" s="29" t="s">
        <v>26</v>
      </c>
      <c r="C149" s="108">
        <f>IF(D149="","",COUNTA(D$149:$D149))</f>
        <v>1</v>
      </c>
      <c r="D149" s="90" t="s">
        <v>495</v>
      </c>
      <c r="E149" s="90"/>
      <c r="F149" s="49" t="s">
        <v>106</v>
      </c>
      <c r="G149" s="50"/>
      <c r="H149" s="49" t="s">
        <v>153</v>
      </c>
      <c r="I149" s="51"/>
      <c r="J149" s="52"/>
      <c r="K149" s="53">
        <v>0</v>
      </c>
      <c r="L149" s="54">
        <f>SUM(I149+J149)*K149</f>
        <v>0</v>
      </c>
      <c r="M149" s="54">
        <v>0</v>
      </c>
      <c r="P149" s="57"/>
    </row>
    <row r="150" spans="1:17" x14ac:dyDescent="0.2">
      <c r="A150" s="33" t="s">
        <v>494</v>
      </c>
      <c r="B150" s="29" t="s">
        <v>26</v>
      </c>
      <c r="C150" s="108">
        <f>IF(D150="","",COUNTA(D$149:$D150))</f>
        <v>2</v>
      </c>
      <c r="D150" s="90" t="s">
        <v>265</v>
      </c>
      <c r="E150" s="90"/>
      <c r="F150" s="49" t="s">
        <v>2</v>
      </c>
      <c r="G150" s="50"/>
      <c r="H150" s="49" t="s">
        <v>129</v>
      </c>
      <c r="I150" s="51"/>
      <c r="J150" s="52"/>
      <c r="K150" s="53">
        <v>0</v>
      </c>
      <c r="L150" s="54">
        <f t="shared" ref="L150:L154" si="21">SUM(I150+J150)*K150</f>
        <v>0</v>
      </c>
      <c r="M150" s="54">
        <v>0</v>
      </c>
      <c r="P150" s="57"/>
    </row>
    <row r="151" spans="1:17" ht="25.5" x14ac:dyDescent="0.2">
      <c r="A151" s="33" t="s">
        <v>446</v>
      </c>
      <c r="B151" s="29" t="s">
        <v>26</v>
      </c>
      <c r="C151" s="108">
        <f>IF(D151="","",COUNTA(D$149:$D151))</f>
        <v>3</v>
      </c>
      <c r="D151" s="90" t="s">
        <v>479</v>
      </c>
      <c r="E151" s="90"/>
      <c r="F151" s="49" t="s">
        <v>191</v>
      </c>
      <c r="G151" s="50"/>
      <c r="H151" s="49" t="s">
        <v>152</v>
      </c>
      <c r="I151" s="51"/>
      <c r="J151" s="52"/>
      <c r="K151" s="53">
        <v>0</v>
      </c>
      <c r="L151" s="54">
        <f t="shared" si="21"/>
        <v>0</v>
      </c>
      <c r="M151" s="54">
        <v>0</v>
      </c>
      <c r="P151" s="57"/>
    </row>
    <row r="152" spans="1:17" x14ac:dyDescent="0.2">
      <c r="A152" s="33" t="s">
        <v>446</v>
      </c>
      <c r="B152" s="29" t="s">
        <v>26</v>
      </c>
      <c r="C152" s="108">
        <f>IF(D152="","",COUNTA(D$149:$D154))</f>
        <v>6</v>
      </c>
      <c r="D152" s="90" t="s">
        <v>497</v>
      </c>
      <c r="E152" s="90"/>
      <c r="F152" s="49" t="s">
        <v>106</v>
      </c>
      <c r="G152" s="50"/>
      <c r="H152" s="49" t="s">
        <v>106</v>
      </c>
      <c r="I152" s="51"/>
      <c r="J152" s="52"/>
      <c r="K152" s="53">
        <v>0</v>
      </c>
      <c r="L152" s="54">
        <f>SUM(I152+J152)*K152</f>
        <v>0</v>
      </c>
      <c r="M152" s="54">
        <v>0</v>
      </c>
      <c r="P152" s="57"/>
    </row>
    <row r="153" spans="1:17" x14ac:dyDescent="0.2">
      <c r="A153" s="33" t="s">
        <v>446</v>
      </c>
      <c r="B153" s="29" t="s">
        <v>26</v>
      </c>
      <c r="C153" s="108">
        <f>IF(D153="","",COUNTA(D$149:$D153))</f>
        <v>5</v>
      </c>
      <c r="D153" s="90" t="s">
        <v>498</v>
      </c>
      <c r="E153" s="90"/>
      <c r="F153" s="49" t="s">
        <v>106</v>
      </c>
      <c r="G153" s="50"/>
      <c r="H153" s="49" t="s">
        <v>106</v>
      </c>
      <c r="I153" s="51"/>
      <c r="J153" s="52"/>
      <c r="K153" s="53">
        <v>0</v>
      </c>
      <c r="L153" s="54">
        <f>SUM(I153+J153)*K153</f>
        <v>0</v>
      </c>
      <c r="M153" s="54">
        <v>0</v>
      </c>
      <c r="P153" s="57"/>
    </row>
    <row r="154" spans="1:17" x14ac:dyDescent="0.2">
      <c r="A154" s="33" t="s">
        <v>446</v>
      </c>
      <c r="B154" s="29" t="s">
        <v>26</v>
      </c>
      <c r="C154" s="108">
        <f>IF(D154="","",COUNTA(D$149:$D154))</f>
        <v>6</v>
      </c>
      <c r="D154" s="90" t="s">
        <v>496</v>
      </c>
      <c r="E154" s="90"/>
      <c r="F154" s="49" t="s">
        <v>106</v>
      </c>
      <c r="G154" s="50"/>
      <c r="H154" s="49" t="s">
        <v>106</v>
      </c>
      <c r="I154" s="51"/>
      <c r="J154" s="52"/>
      <c r="K154" s="53">
        <v>0</v>
      </c>
      <c r="L154" s="54">
        <f t="shared" si="21"/>
        <v>0</v>
      </c>
      <c r="M154" s="54">
        <v>0</v>
      </c>
      <c r="P154" s="57"/>
    </row>
    <row r="155" spans="1:17" x14ac:dyDescent="0.2">
      <c r="C155" s="108" t="str">
        <f>IF(D155="","",COUNTA(D$149:$D155))</f>
        <v/>
      </c>
      <c r="D155" s="69"/>
      <c r="E155" s="69"/>
      <c r="F155" s="49"/>
      <c r="G155" s="50"/>
      <c r="H155" s="49"/>
      <c r="I155" s="51"/>
      <c r="J155" s="52"/>
      <c r="K155" s="53">
        <v>0</v>
      </c>
      <c r="L155" s="54">
        <f>SUM(I155+J155)*K155</f>
        <v>0</v>
      </c>
      <c r="M155" s="54">
        <v>0</v>
      </c>
      <c r="P155" s="57"/>
    </row>
    <row r="156" spans="1:17" x14ac:dyDescent="0.2">
      <c r="C156" s="34" t="s">
        <v>49</v>
      </c>
      <c r="D156" s="44" t="s">
        <v>111</v>
      </c>
      <c r="E156" s="44"/>
      <c r="F156" s="44"/>
      <c r="G156" s="44"/>
      <c r="H156" s="44"/>
      <c r="I156" s="44"/>
      <c r="J156" s="44"/>
      <c r="K156" s="44"/>
      <c r="L156" s="44"/>
      <c r="M156" s="44"/>
      <c r="P156" s="57"/>
    </row>
    <row r="157" spans="1:17" x14ac:dyDescent="0.2">
      <c r="A157" s="33" t="s">
        <v>446</v>
      </c>
      <c r="C157" s="94"/>
      <c r="D157" s="82" t="s">
        <v>76</v>
      </c>
      <c r="E157" s="82"/>
      <c r="F157" s="84"/>
      <c r="G157" s="50"/>
      <c r="H157" s="84"/>
      <c r="I157" s="95"/>
      <c r="J157" s="96"/>
      <c r="K157" s="97"/>
      <c r="L157" s="97"/>
      <c r="M157" s="54" t="s">
        <v>91</v>
      </c>
      <c r="P157" s="57"/>
    </row>
    <row r="158" spans="1:17" x14ac:dyDescent="0.2">
      <c r="C158" s="34" t="s">
        <v>69</v>
      </c>
      <c r="D158" s="44" t="s">
        <v>68</v>
      </c>
      <c r="E158" s="44"/>
      <c r="F158" s="44"/>
      <c r="G158" s="44"/>
      <c r="H158" s="44"/>
      <c r="I158" s="44"/>
      <c r="J158" s="44"/>
      <c r="K158" s="44"/>
      <c r="L158" s="44"/>
      <c r="M158" s="44"/>
      <c r="P158" s="57"/>
    </row>
    <row r="159" spans="1:17" x14ac:dyDescent="0.2">
      <c r="A159" s="33" t="s">
        <v>446</v>
      </c>
      <c r="C159" s="86"/>
      <c r="D159" s="82" t="s">
        <v>81</v>
      </c>
      <c r="E159" s="82"/>
      <c r="F159" s="49"/>
      <c r="G159" s="50"/>
      <c r="H159" s="49"/>
      <c r="I159" s="51"/>
      <c r="J159" s="52"/>
      <c r="K159" s="53"/>
      <c r="L159" s="97"/>
      <c r="M159" s="54" t="s">
        <v>91</v>
      </c>
    </row>
    <row r="160" spans="1:17" x14ac:dyDescent="0.2">
      <c r="C160" s="34" t="s">
        <v>52</v>
      </c>
      <c r="D160" s="44" t="s">
        <v>70</v>
      </c>
      <c r="E160" s="44"/>
      <c r="F160" s="44"/>
      <c r="G160" s="44"/>
      <c r="H160" s="44"/>
      <c r="I160" s="44"/>
      <c r="J160" s="44"/>
      <c r="K160" s="44"/>
      <c r="L160" s="44"/>
      <c r="M160" s="44"/>
      <c r="P160" s="57"/>
    </row>
    <row r="161" spans="1:17" x14ac:dyDescent="0.2">
      <c r="A161" s="33" t="s">
        <v>446</v>
      </c>
      <c r="C161" s="109"/>
      <c r="D161" s="82" t="s">
        <v>73</v>
      </c>
      <c r="E161" s="82"/>
      <c r="F161" s="84"/>
      <c r="G161" s="50"/>
      <c r="H161" s="84"/>
      <c r="I161" s="95"/>
      <c r="J161" s="96"/>
      <c r="K161" s="97"/>
      <c r="L161" s="97"/>
      <c r="M161" s="54" t="s">
        <v>91</v>
      </c>
      <c r="P161" s="57"/>
    </row>
    <row r="162" spans="1:17" s="99" customFormat="1" x14ac:dyDescent="0.2">
      <c r="C162" s="100" t="s">
        <v>53</v>
      </c>
      <c r="D162" s="101" t="s">
        <v>499</v>
      </c>
      <c r="E162" s="101"/>
      <c r="F162" s="101"/>
      <c r="G162" s="101"/>
      <c r="H162" s="101"/>
      <c r="I162" s="101"/>
      <c r="J162" s="101"/>
      <c r="K162" s="101"/>
      <c r="L162" s="101"/>
      <c r="M162" s="101"/>
      <c r="N162" s="102"/>
      <c r="O162" s="102"/>
      <c r="P162" s="103"/>
      <c r="Q162" s="43"/>
    </row>
    <row r="163" spans="1:17" x14ac:dyDescent="0.2">
      <c r="A163" s="33" t="s">
        <v>446</v>
      </c>
      <c r="D163" s="73" t="s">
        <v>501</v>
      </c>
      <c r="M163" s="54" t="s">
        <v>91</v>
      </c>
    </row>
    <row r="164" spans="1:17" s="99" customFormat="1" x14ac:dyDescent="0.2">
      <c r="C164" s="100" t="s">
        <v>61</v>
      </c>
      <c r="D164" s="101" t="s">
        <v>60</v>
      </c>
      <c r="E164" s="101"/>
      <c r="F164" s="101"/>
      <c r="G164" s="101"/>
      <c r="H164" s="101"/>
      <c r="I164" s="101"/>
      <c r="J164" s="101"/>
      <c r="K164" s="101"/>
      <c r="L164" s="101"/>
      <c r="M164" s="101"/>
      <c r="N164" s="102"/>
      <c r="O164" s="102"/>
      <c r="P164" s="103"/>
      <c r="Q164" s="43"/>
    </row>
    <row r="165" spans="1:17" x14ac:dyDescent="0.2">
      <c r="D165" s="73" t="s">
        <v>59</v>
      </c>
      <c r="M165" s="54" t="s">
        <v>91</v>
      </c>
    </row>
    <row r="166" spans="1:17" x14ac:dyDescent="0.2">
      <c r="C166" s="207" t="s">
        <v>74</v>
      </c>
      <c r="D166" s="207"/>
      <c r="E166" s="81"/>
      <c r="F166" s="81"/>
      <c r="G166" s="81"/>
      <c r="H166" s="81"/>
      <c r="I166" s="81"/>
      <c r="J166" s="81"/>
      <c r="K166" s="81"/>
      <c r="L166" s="81"/>
      <c r="M166" s="81"/>
    </row>
    <row r="167" spans="1:17" x14ac:dyDescent="0.2">
      <c r="C167" s="34" t="s">
        <v>49</v>
      </c>
      <c r="D167" s="44" t="s">
        <v>48</v>
      </c>
      <c r="E167" s="44"/>
      <c r="F167" s="44"/>
      <c r="G167" s="44"/>
      <c r="H167" s="44"/>
      <c r="I167" s="44"/>
      <c r="J167" s="44"/>
      <c r="K167" s="44"/>
      <c r="L167" s="44"/>
      <c r="M167" s="44"/>
      <c r="P167" s="57"/>
    </row>
    <row r="168" spans="1:17" x14ac:dyDescent="0.2">
      <c r="A168" s="33" t="s">
        <v>446</v>
      </c>
      <c r="C168" s="110"/>
      <c r="D168" s="111" t="s">
        <v>76</v>
      </c>
      <c r="E168" s="111"/>
      <c r="F168" s="49"/>
      <c r="G168" s="50"/>
      <c r="H168" s="49"/>
      <c r="I168" s="51"/>
      <c r="J168" s="52"/>
      <c r="K168" s="53"/>
      <c r="L168" s="97"/>
      <c r="M168" s="54" t="s">
        <v>91</v>
      </c>
      <c r="P168" s="57"/>
    </row>
    <row r="169" spans="1:17" x14ac:dyDescent="0.2">
      <c r="C169" s="34" t="s">
        <v>69</v>
      </c>
      <c r="D169" s="44" t="s">
        <v>83</v>
      </c>
      <c r="E169" s="44"/>
      <c r="F169" s="44"/>
      <c r="G169" s="44"/>
      <c r="H169" s="44"/>
      <c r="I169" s="44"/>
      <c r="J169" s="44"/>
      <c r="K169" s="44"/>
      <c r="L169" s="44"/>
      <c r="M169" s="44"/>
      <c r="P169" s="57"/>
    </row>
    <row r="170" spans="1:17" x14ac:dyDescent="0.2">
      <c r="A170" s="33" t="s">
        <v>446</v>
      </c>
      <c r="C170" s="86"/>
      <c r="D170" s="82" t="s">
        <v>81</v>
      </c>
      <c r="E170" s="82"/>
      <c r="F170" s="49"/>
      <c r="G170" s="50"/>
      <c r="H170" s="49"/>
      <c r="I170" s="51"/>
      <c r="J170" s="52"/>
      <c r="K170" s="53"/>
      <c r="L170" s="97"/>
      <c r="M170" s="54" t="s">
        <v>91</v>
      </c>
    </row>
    <row r="171" spans="1:17" x14ac:dyDescent="0.2">
      <c r="C171" s="34" t="s">
        <v>52</v>
      </c>
      <c r="D171" s="44" t="s">
        <v>51</v>
      </c>
      <c r="E171" s="44"/>
      <c r="F171" s="44"/>
      <c r="G171" s="44"/>
      <c r="H171" s="44"/>
      <c r="I171" s="44"/>
      <c r="J171" s="44"/>
      <c r="K171" s="44"/>
      <c r="L171" s="44"/>
      <c r="M171" s="44"/>
      <c r="P171" s="57"/>
    </row>
    <row r="172" spans="1:17" x14ac:dyDescent="0.2">
      <c r="A172" s="33" t="s">
        <v>446</v>
      </c>
      <c r="C172" s="109"/>
      <c r="D172" s="82" t="s">
        <v>73</v>
      </c>
      <c r="E172" s="82"/>
      <c r="F172" s="84"/>
      <c r="G172" s="50"/>
      <c r="H172" s="84"/>
      <c r="I172" s="95"/>
      <c r="J172" s="96"/>
      <c r="K172" s="97"/>
      <c r="L172" s="97"/>
      <c r="M172" s="54" t="s">
        <v>91</v>
      </c>
      <c r="P172" s="57"/>
    </row>
    <row r="173" spans="1:17" s="99" customFormat="1" x14ac:dyDescent="0.2">
      <c r="C173" s="100" t="s">
        <v>53</v>
      </c>
      <c r="D173" s="101" t="s">
        <v>500</v>
      </c>
      <c r="E173" s="101"/>
      <c r="F173" s="101"/>
      <c r="G173" s="101"/>
      <c r="H173" s="101"/>
      <c r="I173" s="101"/>
      <c r="J173" s="101"/>
      <c r="K173" s="101"/>
      <c r="L173" s="101"/>
      <c r="M173" s="101"/>
      <c r="N173" s="102"/>
      <c r="O173" s="102"/>
      <c r="P173" s="103"/>
      <c r="Q173" s="43"/>
    </row>
    <row r="174" spans="1:17" x14ac:dyDescent="0.2">
      <c r="A174" s="33" t="s">
        <v>446</v>
      </c>
      <c r="D174" s="73" t="s">
        <v>501</v>
      </c>
      <c r="H174" s="112"/>
      <c r="I174" s="113"/>
      <c r="J174" s="114"/>
      <c r="K174" s="115"/>
      <c r="M174" s="54" t="s">
        <v>91</v>
      </c>
    </row>
    <row r="175" spans="1:17" s="99" customFormat="1" x14ac:dyDescent="0.2">
      <c r="C175" s="100" t="s">
        <v>62</v>
      </c>
      <c r="D175" s="101" t="s">
        <v>63</v>
      </c>
      <c r="E175" s="101"/>
      <c r="F175" s="101"/>
      <c r="G175" s="101"/>
      <c r="H175" s="101"/>
      <c r="I175" s="101"/>
      <c r="J175" s="101"/>
      <c r="K175" s="101"/>
      <c r="L175" s="101"/>
      <c r="M175" s="101"/>
      <c r="N175" s="102"/>
      <c r="O175" s="102"/>
      <c r="P175" s="103"/>
      <c r="Q175" s="43"/>
    </row>
    <row r="176" spans="1:17" x14ac:dyDescent="0.2">
      <c r="A176" s="33" t="s">
        <v>446</v>
      </c>
      <c r="D176" s="73" t="s">
        <v>59</v>
      </c>
      <c r="M176" s="54" t="s">
        <v>91</v>
      </c>
    </row>
    <row r="177" spans="1:17" x14ac:dyDescent="0.2">
      <c r="C177" s="207" t="s">
        <v>451</v>
      </c>
      <c r="D177" s="207"/>
      <c r="E177" s="81"/>
      <c r="F177" s="81"/>
      <c r="G177" s="81"/>
      <c r="H177" s="81"/>
      <c r="I177" s="81"/>
      <c r="J177" s="81"/>
      <c r="K177" s="81"/>
      <c r="L177" s="81"/>
      <c r="M177" s="81"/>
    </row>
    <row r="178" spans="1:17" x14ac:dyDescent="0.2">
      <c r="C178" s="34" t="s">
        <v>49</v>
      </c>
      <c r="D178" s="44" t="s">
        <v>515</v>
      </c>
      <c r="E178" s="44"/>
      <c r="F178" s="44"/>
      <c r="G178" s="44"/>
      <c r="H178" s="44"/>
      <c r="I178" s="44"/>
      <c r="J178" s="44"/>
      <c r="K178" s="44"/>
      <c r="L178" s="44"/>
      <c r="M178" s="44"/>
      <c r="P178" s="57"/>
    </row>
    <row r="179" spans="1:17" x14ac:dyDescent="0.2">
      <c r="A179" s="33" t="s">
        <v>446</v>
      </c>
      <c r="C179" s="110"/>
      <c r="D179" s="111" t="s">
        <v>76</v>
      </c>
      <c r="E179" s="111"/>
      <c r="F179" s="49"/>
      <c r="G179" s="50"/>
      <c r="H179" s="49"/>
      <c r="I179" s="51"/>
      <c r="J179" s="52"/>
      <c r="K179" s="53"/>
      <c r="L179" s="97"/>
      <c r="M179" s="54" t="s">
        <v>91</v>
      </c>
      <c r="P179" s="57"/>
    </row>
    <row r="180" spans="1:17" x14ac:dyDescent="0.2">
      <c r="C180" s="34" t="s">
        <v>69</v>
      </c>
      <c r="D180" s="44" t="s">
        <v>514</v>
      </c>
      <c r="E180" s="44"/>
      <c r="F180" s="44"/>
      <c r="G180" s="44"/>
      <c r="H180" s="44"/>
      <c r="I180" s="44"/>
      <c r="J180" s="44"/>
      <c r="K180" s="44"/>
      <c r="L180" s="44"/>
      <c r="M180" s="44"/>
      <c r="P180" s="57"/>
    </row>
    <row r="181" spans="1:17" x14ac:dyDescent="0.2">
      <c r="A181" s="33" t="s">
        <v>446</v>
      </c>
      <c r="C181" s="86"/>
      <c r="D181" s="82" t="s">
        <v>81</v>
      </c>
      <c r="E181" s="82"/>
      <c r="F181" s="49"/>
      <c r="G181" s="50"/>
      <c r="H181" s="49"/>
      <c r="I181" s="51"/>
      <c r="J181" s="52"/>
      <c r="K181" s="53"/>
      <c r="L181" s="97"/>
      <c r="M181" s="54" t="s">
        <v>91</v>
      </c>
    </row>
    <row r="182" spans="1:17" x14ac:dyDescent="0.2">
      <c r="C182" s="34" t="s">
        <v>52</v>
      </c>
      <c r="D182" s="44" t="s">
        <v>516</v>
      </c>
      <c r="E182" s="44"/>
      <c r="F182" s="44"/>
      <c r="G182" s="44"/>
      <c r="H182" s="44"/>
      <c r="I182" s="44"/>
      <c r="J182" s="44"/>
      <c r="K182" s="44"/>
      <c r="L182" s="44"/>
      <c r="M182" s="44"/>
      <c r="P182" s="57"/>
    </row>
    <row r="183" spans="1:17" x14ac:dyDescent="0.2">
      <c r="A183" s="33" t="s">
        <v>446</v>
      </c>
      <c r="C183" s="109"/>
      <c r="D183" s="82" t="s">
        <v>73</v>
      </c>
      <c r="E183" s="82"/>
      <c r="F183" s="84"/>
      <c r="G183" s="50"/>
      <c r="H183" s="84"/>
      <c r="I183" s="95"/>
      <c r="J183" s="96"/>
      <c r="K183" s="97"/>
      <c r="L183" s="97"/>
      <c r="M183" s="54" t="s">
        <v>91</v>
      </c>
      <c r="P183" s="57"/>
    </row>
    <row r="184" spans="1:17" s="99" customFormat="1" x14ac:dyDescent="0.2">
      <c r="C184" s="100" t="s">
        <v>53</v>
      </c>
      <c r="D184" s="101" t="s">
        <v>517</v>
      </c>
      <c r="E184" s="101"/>
      <c r="F184" s="101"/>
      <c r="G184" s="101"/>
      <c r="H184" s="101"/>
      <c r="I184" s="101"/>
      <c r="J184" s="101"/>
      <c r="K184" s="101"/>
      <c r="L184" s="101"/>
      <c r="M184" s="101"/>
      <c r="N184" s="102"/>
      <c r="O184" s="102"/>
      <c r="P184" s="103"/>
      <c r="Q184" s="43"/>
    </row>
    <row r="185" spans="1:17" x14ac:dyDescent="0.2">
      <c r="A185" s="33" t="s">
        <v>446</v>
      </c>
      <c r="D185" s="73" t="s">
        <v>501</v>
      </c>
      <c r="H185" s="112"/>
      <c r="I185" s="113"/>
      <c r="J185" s="114"/>
      <c r="K185" s="115"/>
      <c r="M185" s="54" t="s">
        <v>91</v>
      </c>
    </row>
    <row r="186" spans="1:17" s="99" customFormat="1" x14ac:dyDescent="0.2">
      <c r="C186" s="100" t="s">
        <v>62</v>
      </c>
      <c r="D186" s="101" t="s">
        <v>518</v>
      </c>
      <c r="E186" s="101"/>
      <c r="F186" s="101"/>
      <c r="G186" s="101"/>
      <c r="H186" s="101"/>
      <c r="I186" s="101"/>
      <c r="J186" s="101"/>
      <c r="K186" s="101"/>
      <c r="L186" s="101"/>
      <c r="M186" s="101"/>
      <c r="N186" s="102"/>
      <c r="O186" s="102"/>
      <c r="P186" s="103"/>
      <c r="Q186" s="43"/>
    </row>
    <row r="187" spans="1:17" x14ac:dyDescent="0.2">
      <c r="A187" s="33" t="s">
        <v>446</v>
      </c>
      <c r="D187" s="73" t="s">
        <v>59</v>
      </c>
      <c r="M187" s="54" t="s">
        <v>91</v>
      </c>
    </row>
    <row r="188" spans="1:17" x14ac:dyDescent="0.2">
      <c r="C188" s="202" t="s">
        <v>80</v>
      </c>
      <c r="D188" s="203"/>
      <c r="E188" s="81"/>
      <c r="F188" s="81"/>
      <c r="G188" s="81"/>
      <c r="H188" s="81"/>
      <c r="I188" s="81"/>
      <c r="J188" s="81"/>
      <c r="K188" s="81"/>
      <c r="L188" s="81"/>
      <c r="M188" s="81"/>
    </row>
    <row r="189" spans="1:17" x14ac:dyDescent="0.2">
      <c r="C189" s="34" t="s">
        <v>49</v>
      </c>
      <c r="D189" s="44" t="s">
        <v>114</v>
      </c>
      <c r="E189" s="44"/>
      <c r="F189" s="44"/>
      <c r="G189" s="44"/>
      <c r="H189" s="44"/>
      <c r="I189" s="44"/>
      <c r="J189" s="44"/>
      <c r="K189" s="44"/>
      <c r="L189" s="44"/>
      <c r="M189" s="44"/>
      <c r="P189" s="57"/>
    </row>
    <row r="190" spans="1:17" ht="25.5" x14ac:dyDescent="0.2">
      <c r="A190" s="33" t="s">
        <v>446</v>
      </c>
      <c r="B190" s="29" t="s">
        <v>242</v>
      </c>
      <c r="C190" s="116">
        <f>IF(D190="","",COUNTA(D$190:$D190))</f>
        <v>1</v>
      </c>
      <c r="D190" s="90" t="s">
        <v>504</v>
      </c>
      <c r="E190" s="90"/>
      <c r="F190" s="49" t="s">
        <v>191</v>
      </c>
      <c r="G190" s="50"/>
      <c r="H190" s="49" t="s">
        <v>153</v>
      </c>
      <c r="I190" s="51"/>
      <c r="J190" s="52"/>
      <c r="K190" s="53">
        <v>0</v>
      </c>
      <c r="L190" s="54">
        <f>SUM(I190+J190)*K190</f>
        <v>0</v>
      </c>
      <c r="M190" s="54">
        <v>0</v>
      </c>
      <c r="P190" s="57"/>
    </row>
    <row r="191" spans="1:17" x14ac:dyDescent="0.2">
      <c r="A191" s="33" t="s">
        <v>446</v>
      </c>
      <c r="B191" s="29" t="s">
        <v>242</v>
      </c>
      <c r="C191" s="116">
        <f>IF(D191="","",COUNTA(D$190:$D191))</f>
        <v>2</v>
      </c>
      <c r="D191" s="90" t="s">
        <v>274</v>
      </c>
      <c r="E191" s="90"/>
      <c r="F191" s="49" t="s">
        <v>2</v>
      </c>
      <c r="G191" s="50"/>
      <c r="H191" s="49" t="s">
        <v>126</v>
      </c>
      <c r="I191" s="51"/>
      <c r="J191" s="52"/>
      <c r="K191" s="53">
        <v>0</v>
      </c>
      <c r="L191" s="54">
        <f t="shared" ref="L191:L193" si="22">SUM(I191+J191)*K191</f>
        <v>0</v>
      </c>
      <c r="M191" s="54">
        <v>0</v>
      </c>
      <c r="P191" s="57"/>
    </row>
    <row r="192" spans="1:17" x14ac:dyDescent="0.2">
      <c r="A192" s="33" t="s">
        <v>446</v>
      </c>
      <c r="B192" s="29" t="s">
        <v>26</v>
      </c>
      <c r="C192" s="116">
        <f>IF(D192="","",COUNTA(D$190:$D192))</f>
        <v>3</v>
      </c>
      <c r="D192" s="90" t="s">
        <v>265</v>
      </c>
      <c r="E192" s="90"/>
      <c r="F192" s="49" t="s">
        <v>2</v>
      </c>
      <c r="G192" s="50"/>
      <c r="H192" s="49" t="s">
        <v>129</v>
      </c>
      <c r="I192" s="51"/>
      <c r="J192" s="52"/>
      <c r="K192" s="53">
        <v>0</v>
      </c>
      <c r="L192" s="54">
        <f t="shared" si="22"/>
        <v>0</v>
      </c>
      <c r="M192" s="54">
        <v>0</v>
      </c>
      <c r="P192" s="57"/>
    </row>
    <row r="193" spans="1:16" ht="25.5" x14ac:dyDescent="0.2">
      <c r="A193" s="33" t="s">
        <v>446</v>
      </c>
      <c r="B193" s="29" t="s">
        <v>26</v>
      </c>
      <c r="C193" s="116">
        <f>IF(D193="","",COUNTA(D$190:$D193))</f>
        <v>4</v>
      </c>
      <c r="D193" s="90" t="s">
        <v>505</v>
      </c>
      <c r="E193" s="90"/>
      <c r="F193" s="49" t="s">
        <v>191</v>
      </c>
      <c r="G193" s="50"/>
      <c r="H193" s="49" t="s">
        <v>152</v>
      </c>
      <c r="I193" s="51"/>
      <c r="J193" s="52"/>
      <c r="K193" s="53">
        <v>0</v>
      </c>
      <c r="L193" s="54">
        <f t="shared" si="22"/>
        <v>0</v>
      </c>
      <c r="M193" s="54">
        <v>0</v>
      </c>
      <c r="P193" s="57"/>
    </row>
    <row r="194" spans="1:16" x14ac:dyDescent="0.2">
      <c r="C194" s="116" t="str">
        <f>IF(D194="","",COUNTA(D$190:$D194))</f>
        <v/>
      </c>
      <c r="D194" s="69"/>
      <c r="E194" s="69"/>
      <c r="F194" s="49"/>
      <c r="G194" s="50"/>
      <c r="H194" s="49"/>
      <c r="I194" s="51"/>
      <c r="J194" s="52"/>
      <c r="K194" s="53">
        <v>0</v>
      </c>
      <c r="L194" s="54">
        <f>SUM(I194+J194)*K194</f>
        <v>0</v>
      </c>
      <c r="M194" s="54">
        <v>0</v>
      </c>
      <c r="P194" s="57"/>
    </row>
    <row r="195" spans="1:16" x14ac:dyDescent="0.2">
      <c r="C195" s="34" t="s">
        <v>69</v>
      </c>
      <c r="D195" s="44" t="s">
        <v>112</v>
      </c>
      <c r="E195" s="44"/>
      <c r="F195" s="44"/>
      <c r="G195" s="44"/>
      <c r="H195" s="44"/>
      <c r="I195" s="44"/>
      <c r="J195" s="44"/>
      <c r="K195" s="44"/>
      <c r="L195" s="44"/>
      <c r="M195" s="44"/>
      <c r="P195" s="57"/>
    </row>
    <row r="196" spans="1:16" ht="25.5" x14ac:dyDescent="0.2">
      <c r="A196" s="33" t="s">
        <v>446</v>
      </c>
      <c r="B196" s="29" t="s">
        <v>26</v>
      </c>
      <c r="C196" s="117">
        <f>IF(D196="","",COUNTA(D$196:$D196))</f>
        <v>1</v>
      </c>
      <c r="D196" s="90" t="s">
        <v>505</v>
      </c>
      <c r="E196" s="90"/>
      <c r="F196" s="49" t="s">
        <v>191</v>
      </c>
      <c r="G196" s="50"/>
      <c r="H196" s="49" t="s">
        <v>152</v>
      </c>
      <c r="I196" s="51"/>
      <c r="J196" s="52"/>
      <c r="K196" s="53">
        <v>0</v>
      </c>
      <c r="L196" s="54">
        <f>SUM(I196+J196)*K196</f>
        <v>0</v>
      </c>
      <c r="M196" s="54">
        <v>0</v>
      </c>
    </row>
    <row r="197" spans="1:16" ht="25.5" x14ac:dyDescent="0.2">
      <c r="A197" s="33" t="s">
        <v>446</v>
      </c>
      <c r="B197" s="29" t="s">
        <v>242</v>
      </c>
      <c r="C197" s="117">
        <f>IF(D197="","",COUNTA(D$196:$D197))</f>
        <v>2</v>
      </c>
      <c r="D197" s="90" t="s">
        <v>507</v>
      </c>
      <c r="E197" s="90"/>
      <c r="F197" s="49" t="s">
        <v>191</v>
      </c>
      <c r="G197" s="50"/>
      <c r="H197" s="49" t="s">
        <v>153</v>
      </c>
      <c r="I197" s="51"/>
      <c r="J197" s="52"/>
      <c r="K197" s="53">
        <v>0</v>
      </c>
      <c r="L197" s="54">
        <f t="shared" ref="L197:L198" si="23">SUM(I197+J197)*K197</f>
        <v>0</v>
      </c>
      <c r="M197" s="54">
        <v>0</v>
      </c>
    </row>
    <row r="198" spans="1:16" x14ac:dyDescent="0.2">
      <c r="A198" s="33" t="s">
        <v>446</v>
      </c>
      <c r="B198" s="29" t="s">
        <v>242</v>
      </c>
      <c r="C198" s="117">
        <f>IF(D198="","",COUNTA(D$196:$D198))</f>
        <v>3</v>
      </c>
      <c r="D198" s="90" t="s">
        <v>506</v>
      </c>
      <c r="E198" s="90"/>
      <c r="F198" s="49" t="s">
        <v>3</v>
      </c>
      <c r="G198" s="50"/>
      <c r="H198" s="49" t="s">
        <v>146</v>
      </c>
      <c r="I198" s="51"/>
      <c r="J198" s="52"/>
      <c r="K198" s="53">
        <v>0</v>
      </c>
      <c r="L198" s="54">
        <f t="shared" si="23"/>
        <v>0</v>
      </c>
      <c r="M198" s="54">
        <v>0</v>
      </c>
    </row>
    <row r="199" spans="1:16" x14ac:dyDescent="0.2">
      <c r="C199" s="117" t="str">
        <f>IF(D199="","",COUNTA(D$196:$D199))</f>
        <v/>
      </c>
      <c r="D199" s="69"/>
      <c r="E199" s="69"/>
      <c r="F199" s="49"/>
      <c r="G199" s="50"/>
      <c r="H199" s="49"/>
      <c r="I199" s="51"/>
      <c r="J199" s="52"/>
      <c r="K199" s="53">
        <v>0</v>
      </c>
      <c r="L199" s="54">
        <f>SUM(I199+J199)*K199</f>
        <v>0</v>
      </c>
      <c r="M199" s="54">
        <v>0</v>
      </c>
    </row>
    <row r="200" spans="1:16" x14ac:dyDescent="0.2">
      <c r="C200" s="34" t="s">
        <v>52</v>
      </c>
      <c r="D200" s="44" t="s">
        <v>508</v>
      </c>
      <c r="E200" s="44"/>
      <c r="F200" s="44"/>
      <c r="G200" s="44"/>
      <c r="H200" s="44"/>
      <c r="I200" s="44"/>
      <c r="J200" s="44"/>
      <c r="K200" s="44"/>
      <c r="L200" s="44"/>
      <c r="M200" s="44"/>
      <c r="P200" s="57"/>
    </row>
    <row r="201" spans="1:16" x14ac:dyDescent="0.2">
      <c r="A201" s="33" t="s">
        <v>446</v>
      </c>
      <c r="B201" s="29" t="s">
        <v>26</v>
      </c>
      <c r="C201" s="118">
        <f>IF(D201="","",COUNTA(D$201:$D201))</f>
        <v>1</v>
      </c>
      <c r="D201" s="69" t="s">
        <v>265</v>
      </c>
      <c r="E201" s="69"/>
      <c r="F201" s="49" t="s">
        <v>2</v>
      </c>
      <c r="G201" s="50"/>
      <c r="H201" s="49" t="s">
        <v>129</v>
      </c>
      <c r="I201" s="51"/>
      <c r="J201" s="52"/>
      <c r="K201" s="53">
        <v>0</v>
      </c>
      <c r="L201" s="54">
        <f>SUM(I201+J201)*K201</f>
        <v>0</v>
      </c>
      <c r="M201" s="54">
        <v>0</v>
      </c>
      <c r="P201" s="57"/>
    </row>
    <row r="202" spans="1:16" x14ac:dyDescent="0.2">
      <c r="A202" s="33" t="s">
        <v>446</v>
      </c>
      <c r="B202" s="29" t="s">
        <v>242</v>
      </c>
      <c r="C202" s="118">
        <f>IF(D202="","",COUNTA(D$201:$D202))</f>
        <v>2</v>
      </c>
      <c r="D202" s="69" t="s">
        <v>478</v>
      </c>
      <c r="E202" s="69"/>
      <c r="F202" s="49" t="s">
        <v>106</v>
      </c>
      <c r="G202" s="50"/>
      <c r="H202" s="49" t="s">
        <v>153</v>
      </c>
      <c r="I202" s="51"/>
      <c r="J202" s="52"/>
      <c r="K202" s="53">
        <v>0</v>
      </c>
      <c r="L202" s="54">
        <f t="shared" ref="L202:L207" si="24">SUM(I202+J202)*K202</f>
        <v>0</v>
      </c>
      <c r="M202" s="54">
        <v>0</v>
      </c>
      <c r="P202" s="57"/>
    </row>
    <row r="203" spans="1:16" ht="25.5" x14ac:dyDescent="0.2">
      <c r="A203" s="33" t="s">
        <v>446</v>
      </c>
      <c r="B203" s="29" t="s">
        <v>26</v>
      </c>
      <c r="C203" s="118">
        <f>IF(D203="","",COUNTA(D$201:$D203))</f>
        <v>3</v>
      </c>
      <c r="D203" s="69" t="s">
        <v>505</v>
      </c>
      <c r="E203" s="69"/>
      <c r="F203" s="49" t="s">
        <v>191</v>
      </c>
      <c r="G203" s="50"/>
      <c r="H203" s="49" t="s">
        <v>152</v>
      </c>
      <c r="I203" s="51"/>
      <c r="J203" s="52"/>
      <c r="K203" s="53">
        <v>0</v>
      </c>
      <c r="L203" s="54">
        <f t="shared" si="24"/>
        <v>0</v>
      </c>
      <c r="M203" s="54">
        <v>0</v>
      </c>
      <c r="P203" s="57"/>
    </row>
    <row r="204" spans="1:16" ht="25.5" x14ac:dyDescent="0.2">
      <c r="A204" s="33" t="s">
        <v>446</v>
      </c>
      <c r="B204" s="29" t="s">
        <v>26</v>
      </c>
      <c r="C204" s="118">
        <f>IF(D204="","",COUNTA(D$201:$D204))</f>
        <v>4</v>
      </c>
      <c r="D204" s="69" t="s">
        <v>513</v>
      </c>
      <c r="E204" s="69"/>
      <c r="F204" s="49" t="s">
        <v>106</v>
      </c>
      <c r="G204" s="50"/>
      <c r="H204" s="49" t="s">
        <v>106</v>
      </c>
      <c r="I204" s="51"/>
      <c r="J204" s="52"/>
      <c r="K204" s="53">
        <v>0</v>
      </c>
      <c r="L204" s="54">
        <f t="shared" si="24"/>
        <v>0</v>
      </c>
      <c r="M204" s="54">
        <v>0</v>
      </c>
      <c r="P204" s="57"/>
    </row>
    <row r="205" spans="1:16" ht="38.25" x14ac:dyDescent="0.2">
      <c r="A205" s="33" t="s">
        <v>446</v>
      </c>
      <c r="B205" s="29" t="s">
        <v>242</v>
      </c>
      <c r="C205" s="118">
        <f>IF(D205="","",COUNTA(D$201:$D205))</f>
        <v>5</v>
      </c>
      <c r="D205" s="69" t="s">
        <v>275</v>
      </c>
      <c r="E205" s="69"/>
      <c r="F205" s="49" t="s">
        <v>191</v>
      </c>
      <c r="G205" s="50"/>
      <c r="H205" s="49" t="s">
        <v>126</v>
      </c>
      <c r="I205" s="51"/>
      <c r="J205" s="52"/>
      <c r="K205" s="53">
        <v>0</v>
      </c>
      <c r="L205" s="54">
        <f t="shared" si="24"/>
        <v>0</v>
      </c>
      <c r="M205" s="54">
        <v>0</v>
      </c>
      <c r="P205" s="57"/>
    </row>
    <row r="206" spans="1:16" ht="25.5" x14ac:dyDescent="0.2">
      <c r="A206" s="33" t="s">
        <v>446</v>
      </c>
      <c r="B206" s="29" t="s">
        <v>242</v>
      </c>
      <c r="C206" s="118">
        <f>IF(D206="","",COUNTA(D$201:$D206))</f>
        <v>6</v>
      </c>
      <c r="D206" s="69" t="s">
        <v>480</v>
      </c>
      <c r="E206" s="69"/>
      <c r="F206" s="49" t="s">
        <v>191</v>
      </c>
      <c r="G206" s="50"/>
      <c r="H206" s="49" t="s">
        <v>148</v>
      </c>
      <c r="I206" s="51"/>
      <c r="J206" s="52"/>
      <c r="K206" s="53">
        <v>0</v>
      </c>
      <c r="L206" s="54">
        <f t="shared" si="24"/>
        <v>0</v>
      </c>
      <c r="M206" s="54">
        <v>0</v>
      </c>
      <c r="P206" s="57"/>
    </row>
    <row r="207" spans="1:16" ht="25.5" x14ac:dyDescent="0.2">
      <c r="A207" s="33" t="s">
        <v>446</v>
      </c>
      <c r="B207" s="29" t="s">
        <v>242</v>
      </c>
      <c r="C207" s="118">
        <f>IF(D207="","",COUNTA(D$201:$D207))</f>
        <v>7</v>
      </c>
      <c r="D207" s="69" t="s">
        <v>481</v>
      </c>
      <c r="E207" s="69"/>
      <c r="F207" s="49" t="s">
        <v>191</v>
      </c>
      <c r="G207" s="50"/>
      <c r="H207" s="49" t="s">
        <v>122</v>
      </c>
      <c r="I207" s="51"/>
      <c r="J207" s="52"/>
      <c r="K207" s="53">
        <v>0</v>
      </c>
      <c r="L207" s="54">
        <f t="shared" si="24"/>
        <v>0</v>
      </c>
      <c r="M207" s="54">
        <v>0</v>
      </c>
      <c r="P207" s="57"/>
    </row>
    <row r="208" spans="1:16" x14ac:dyDescent="0.2">
      <c r="C208" s="118" t="str">
        <f>IF(D208="","",COUNTA(D$201:$D208))</f>
        <v/>
      </c>
      <c r="D208" s="90"/>
      <c r="E208" s="90"/>
      <c r="F208" s="49"/>
      <c r="G208" s="50"/>
      <c r="H208" s="49"/>
      <c r="I208" s="51"/>
      <c r="J208" s="52"/>
      <c r="K208" s="53">
        <v>0</v>
      </c>
      <c r="L208" s="54">
        <f>SUM(I208+J208)*K208</f>
        <v>0</v>
      </c>
      <c r="M208" s="54">
        <v>0</v>
      </c>
      <c r="P208" s="57"/>
    </row>
    <row r="209" spans="1:16" x14ac:dyDescent="0.2">
      <c r="C209" s="34" t="s">
        <v>17</v>
      </c>
      <c r="D209" s="44" t="s">
        <v>509</v>
      </c>
      <c r="E209" s="44"/>
      <c r="F209" s="44"/>
      <c r="G209" s="44"/>
      <c r="H209" s="44"/>
      <c r="I209" s="44"/>
      <c r="J209" s="44"/>
      <c r="K209" s="44"/>
      <c r="L209" s="44"/>
      <c r="M209" s="44"/>
      <c r="P209" s="57"/>
    </row>
    <row r="210" spans="1:16" ht="25.5" x14ac:dyDescent="0.2">
      <c r="A210" s="33" t="s">
        <v>446</v>
      </c>
      <c r="B210" s="29" t="s">
        <v>242</v>
      </c>
      <c r="C210" s="65">
        <f>IF(D210="","",COUNTA(D$210:$D210))</f>
        <v>1</v>
      </c>
      <c r="D210" s="82" t="s">
        <v>276</v>
      </c>
      <c r="E210" s="82"/>
      <c r="F210" s="49" t="s">
        <v>191</v>
      </c>
      <c r="G210" s="50"/>
      <c r="H210" s="49" t="s">
        <v>146</v>
      </c>
      <c r="I210" s="51"/>
      <c r="J210" s="52"/>
      <c r="K210" s="53">
        <v>0</v>
      </c>
      <c r="L210" s="54">
        <f>SUM(I210+J210)*K210</f>
        <v>0</v>
      </c>
      <c r="M210" s="54">
        <v>0</v>
      </c>
      <c r="P210" s="57"/>
    </row>
    <row r="211" spans="1:16" ht="25.5" x14ac:dyDescent="0.2">
      <c r="A211" s="33" t="s">
        <v>446</v>
      </c>
      <c r="B211" s="29" t="s">
        <v>242</v>
      </c>
      <c r="C211" s="65">
        <f>IF(D211="","",COUNTA(D$210:$D211))</f>
        <v>2</v>
      </c>
      <c r="D211" s="82" t="s">
        <v>511</v>
      </c>
      <c r="E211" s="82"/>
      <c r="F211" s="49" t="s">
        <v>191</v>
      </c>
      <c r="G211" s="50"/>
      <c r="H211" s="49" t="s">
        <v>153</v>
      </c>
      <c r="I211" s="51"/>
      <c r="J211" s="52"/>
      <c r="K211" s="53">
        <v>0</v>
      </c>
      <c r="L211" s="54">
        <f t="shared" ref="L211:L214" si="25">SUM(I211+J211)*K211</f>
        <v>0</v>
      </c>
      <c r="M211" s="54">
        <v>0</v>
      </c>
      <c r="P211" s="57"/>
    </row>
    <row r="212" spans="1:16" ht="25.5" x14ac:dyDescent="0.2">
      <c r="A212" s="33" t="s">
        <v>446</v>
      </c>
      <c r="B212" s="29" t="s">
        <v>242</v>
      </c>
      <c r="C212" s="65">
        <f>IF(D212="","",COUNTA(D$210:$D212))</f>
        <v>3</v>
      </c>
      <c r="D212" s="82" t="s">
        <v>510</v>
      </c>
      <c r="E212" s="82"/>
      <c r="F212" s="49" t="s">
        <v>191</v>
      </c>
      <c r="G212" s="50"/>
      <c r="H212" s="49" t="s">
        <v>153</v>
      </c>
      <c r="I212" s="51"/>
      <c r="J212" s="52"/>
      <c r="K212" s="53">
        <v>0</v>
      </c>
      <c r="L212" s="54">
        <f t="shared" si="25"/>
        <v>0</v>
      </c>
      <c r="M212" s="54">
        <v>0</v>
      </c>
      <c r="P212" s="57"/>
    </row>
    <row r="213" spans="1:16" ht="25.5" x14ac:dyDescent="0.2">
      <c r="A213" s="33" t="s">
        <v>446</v>
      </c>
      <c r="B213" s="29" t="s">
        <v>26</v>
      </c>
      <c r="C213" s="65">
        <f>IF(D213="","",COUNTA(D$210:$D213))</f>
        <v>4</v>
      </c>
      <c r="D213" s="82" t="s">
        <v>512</v>
      </c>
      <c r="E213" s="82"/>
      <c r="F213" s="49" t="s">
        <v>191</v>
      </c>
      <c r="G213" s="50"/>
      <c r="H213" s="49" t="s">
        <v>152</v>
      </c>
      <c r="I213" s="51"/>
      <c r="J213" s="52"/>
      <c r="K213" s="53">
        <v>0</v>
      </c>
      <c r="L213" s="54">
        <f t="shared" si="25"/>
        <v>0</v>
      </c>
      <c r="M213" s="54">
        <v>0</v>
      </c>
      <c r="P213" s="57"/>
    </row>
    <row r="214" spans="1:16" ht="25.5" x14ac:dyDescent="0.2">
      <c r="A214" s="33" t="s">
        <v>446</v>
      </c>
      <c r="B214" s="29" t="s">
        <v>26</v>
      </c>
      <c r="C214" s="65">
        <f>IF(D214="","",COUNTA(D$210:$D214))</f>
        <v>5</v>
      </c>
      <c r="D214" s="82" t="s">
        <v>277</v>
      </c>
      <c r="E214" s="82"/>
      <c r="F214" s="49" t="s">
        <v>191</v>
      </c>
      <c r="G214" s="50"/>
      <c r="H214" s="49" t="s">
        <v>129</v>
      </c>
      <c r="I214" s="51"/>
      <c r="J214" s="52"/>
      <c r="K214" s="53">
        <v>0</v>
      </c>
      <c r="L214" s="54">
        <f t="shared" si="25"/>
        <v>0</v>
      </c>
      <c r="M214" s="54">
        <v>0</v>
      </c>
      <c r="P214" s="57"/>
    </row>
    <row r="215" spans="1:16" x14ac:dyDescent="0.2">
      <c r="C215" s="65" t="str">
        <f>IF(D215="","",COUNTA(D$210:$D215))</f>
        <v/>
      </c>
      <c r="D215" s="82"/>
      <c r="E215" s="82"/>
      <c r="F215" s="49"/>
      <c r="G215" s="50"/>
      <c r="H215" s="49"/>
      <c r="I215" s="51"/>
      <c r="J215" s="52"/>
      <c r="K215" s="53">
        <v>0</v>
      </c>
      <c r="L215" s="54">
        <f>SUM(I215+J215)*K215</f>
        <v>0</v>
      </c>
      <c r="M215" s="54">
        <v>0</v>
      </c>
      <c r="P215" s="57"/>
    </row>
    <row r="216" spans="1:16" x14ac:dyDescent="0.2">
      <c r="C216" s="34" t="s">
        <v>53</v>
      </c>
      <c r="D216" s="44" t="s">
        <v>519</v>
      </c>
      <c r="E216" s="44"/>
      <c r="F216" s="44"/>
      <c r="G216" s="44"/>
      <c r="H216" s="44"/>
      <c r="I216" s="44"/>
      <c r="J216" s="44"/>
      <c r="K216" s="44"/>
      <c r="L216" s="44"/>
      <c r="M216" s="44"/>
      <c r="P216" s="57"/>
    </row>
    <row r="217" spans="1:16" ht="25.5" x14ac:dyDescent="0.2">
      <c r="A217" s="33" t="s">
        <v>446</v>
      </c>
      <c r="B217" s="29" t="s">
        <v>26</v>
      </c>
      <c r="C217" s="119">
        <f>IF(D217="","",COUNTA(D$217:$D217))</f>
        <v>1</v>
      </c>
      <c r="D217" s="82" t="s">
        <v>248</v>
      </c>
      <c r="E217" s="82"/>
      <c r="F217" s="49" t="s">
        <v>97</v>
      </c>
      <c r="G217" s="50" t="s">
        <v>418</v>
      </c>
      <c r="H217" s="49" t="s">
        <v>140</v>
      </c>
      <c r="I217" s="51"/>
      <c r="J217" s="52"/>
      <c r="K217" s="53">
        <v>0</v>
      </c>
      <c r="L217" s="54">
        <f>SUM(I217+J217)*K217</f>
        <v>0</v>
      </c>
      <c r="M217" s="54">
        <v>0</v>
      </c>
      <c r="P217" s="57"/>
    </row>
    <row r="218" spans="1:16" ht="25.5" x14ac:dyDescent="0.2">
      <c r="A218" s="33" t="s">
        <v>446</v>
      </c>
      <c r="B218" s="29" t="s">
        <v>242</v>
      </c>
      <c r="C218" s="119">
        <f>IF(D218="","",COUNTA(D$217:$D218))</f>
        <v>2</v>
      </c>
      <c r="D218" s="82" t="s">
        <v>249</v>
      </c>
      <c r="E218" s="82"/>
      <c r="F218" s="49" t="s">
        <v>191</v>
      </c>
      <c r="G218" s="50"/>
      <c r="H218" s="49" t="s">
        <v>140</v>
      </c>
      <c r="I218" s="51"/>
      <c r="J218" s="52"/>
      <c r="K218" s="53">
        <v>0</v>
      </c>
      <c r="L218" s="54">
        <f t="shared" ref="L218:L224" si="26">SUM(I218+J218)*K218</f>
        <v>0</v>
      </c>
      <c r="M218" s="54">
        <v>0</v>
      </c>
      <c r="P218" s="57"/>
    </row>
    <row r="219" spans="1:16" ht="25.5" x14ac:dyDescent="0.2">
      <c r="A219" s="33" t="s">
        <v>446</v>
      </c>
      <c r="B219" s="29" t="s">
        <v>26</v>
      </c>
      <c r="C219" s="119">
        <f>IF(D219="","",COUNTA(D$217:$D219))</f>
        <v>3</v>
      </c>
      <c r="D219" s="82" t="s">
        <v>520</v>
      </c>
      <c r="E219" s="82"/>
      <c r="F219" s="49" t="s">
        <v>191</v>
      </c>
      <c r="G219" s="50"/>
      <c r="H219" s="49" t="s">
        <v>152</v>
      </c>
      <c r="I219" s="51"/>
      <c r="J219" s="52"/>
      <c r="K219" s="53">
        <v>0</v>
      </c>
      <c r="L219" s="54">
        <f t="shared" si="26"/>
        <v>0</v>
      </c>
      <c r="M219" s="54">
        <v>0</v>
      </c>
      <c r="P219" s="57"/>
    </row>
    <row r="220" spans="1:16" x14ac:dyDescent="0.2">
      <c r="A220" s="33" t="s">
        <v>446</v>
      </c>
      <c r="B220" s="29" t="s">
        <v>26</v>
      </c>
      <c r="C220" s="119">
        <f>IF(D220="","",COUNTA(D$217:$D220))</f>
        <v>4</v>
      </c>
      <c r="D220" s="82" t="s">
        <v>251</v>
      </c>
      <c r="E220" s="82"/>
      <c r="F220" s="49" t="s">
        <v>2</v>
      </c>
      <c r="G220" s="50"/>
      <c r="H220" s="49" t="s">
        <v>129</v>
      </c>
      <c r="I220" s="51"/>
      <c r="J220" s="52"/>
      <c r="K220" s="53">
        <v>0</v>
      </c>
      <c r="L220" s="54">
        <f t="shared" si="26"/>
        <v>0</v>
      </c>
      <c r="M220" s="54">
        <v>0</v>
      </c>
      <c r="P220" s="57"/>
    </row>
    <row r="221" spans="1:16" ht="25.5" x14ac:dyDescent="0.2">
      <c r="A221" s="33" t="s">
        <v>446</v>
      </c>
      <c r="B221" s="29" t="s">
        <v>26</v>
      </c>
      <c r="C221" s="119">
        <f>IF(D221="","",COUNTA(D$217:$D221))</f>
        <v>5</v>
      </c>
      <c r="D221" s="82" t="s">
        <v>252</v>
      </c>
      <c r="E221" s="82"/>
      <c r="F221" s="49" t="s">
        <v>191</v>
      </c>
      <c r="G221" s="50" t="s">
        <v>417</v>
      </c>
      <c r="H221" s="49" t="s">
        <v>118</v>
      </c>
      <c r="I221" s="51"/>
      <c r="J221" s="52"/>
      <c r="K221" s="53">
        <v>0</v>
      </c>
      <c r="L221" s="54">
        <f t="shared" si="26"/>
        <v>0</v>
      </c>
      <c r="M221" s="54">
        <v>0</v>
      </c>
      <c r="P221" s="57"/>
    </row>
    <row r="222" spans="1:16" ht="25.5" x14ac:dyDescent="0.2">
      <c r="A222" s="33" t="s">
        <v>446</v>
      </c>
      <c r="B222" s="29" t="s">
        <v>26</v>
      </c>
      <c r="C222" s="119">
        <f>IF(D222="","",COUNTA(D$217:$D222))</f>
        <v>6</v>
      </c>
      <c r="D222" s="82" t="s">
        <v>278</v>
      </c>
      <c r="E222" s="82"/>
      <c r="F222" s="49" t="s">
        <v>97</v>
      </c>
      <c r="G222" s="50"/>
      <c r="H222" s="49" t="s">
        <v>129</v>
      </c>
      <c r="I222" s="51"/>
      <c r="J222" s="52"/>
      <c r="K222" s="53">
        <v>0</v>
      </c>
      <c r="L222" s="54">
        <f t="shared" si="26"/>
        <v>0</v>
      </c>
      <c r="M222" s="54">
        <v>0</v>
      </c>
      <c r="P222" s="57"/>
    </row>
    <row r="223" spans="1:16" ht="25.5" x14ac:dyDescent="0.2">
      <c r="A223" s="33" t="s">
        <v>446</v>
      </c>
      <c r="B223" s="29" t="s">
        <v>242</v>
      </c>
      <c r="C223" s="119">
        <f>IF(D223="","",COUNTA(D$217:$D223))</f>
        <v>7</v>
      </c>
      <c r="D223" s="82" t="s">
        <v>480</v>
      </c>
      <c r="E223" s="82"/>
      <c r="F223" s="49" t="s">
        <v>191</v>
      </c>
      <c r="G223" s="50"/>
      <c r="H223" s="49" t="s">
        <v>148</v>
      </c>
      <c r="I223" s="51"/>
      <c r="J223" s="52"/>
      <c r="K223" s="53">
        <v>0</v>
      </c>
      <c r="L223" s="54">
        <f t="shared" si="26"/>
        <v>0</v>
      </c>
      <c r="M223" s="54">
        <v>0</v>
      </c>
      <c r="P223" s="57"/>
    </row>
    <row r="224" spans="1:16" ht="25.5" x14ac:dyDescent="0.2">
      <c r="A224" s="33" t="s">
        <v>446</v>
      </c>
      <c r="B224" s="29" t="s">
        <v>242</v>
      </c>
      <c r="C224" s="119">
        <f>IF(D224="","",COUNTA(D$217:$D224))</f>
        <v>8</v>
      </c>
      <c r="D224" s="82" t="s">
        <v>481</v>
      </c>
      <c r="E224" s="82"/>
      <c r="F224" s="49" t="s">
        <v>191</v>
      </c>
      <c r="G224" s="50"/>
      <c r="H224" s="49" t="s">
        <v>122</v>
      </c>
      <c r="I224" s="51"/>
      <c r="J224" s="52"/>
      <c r="K224" s="53">
        <v>0</v>
      </c>
      <c r="L224" s="54">
        <f t="shared" si="26"/>
        <v>0</v>
      </c>
      <c r="M224" s="54">
        <v>0</v>
      </c>
      <c r="P224" s="57"/>
    </row>
    <row r="225" spans="1:16" x14ac:dyDescent="0.2">
      <c r="C225" s="119" t="str">
        <f>IF(D225="","",COUNTA(D$217:$D225))</f>
        <v/>
      </c>
      <c r="F225" s="49"/>
      <c r="H225" s="49"/>
      <c r="I225" s="51"/>
      <c r="J225" s="52"/>
      <c r="K225" s="53">
        <v>0</v>
      </c>
      <c r="L225" s="54">
        <f>SUM(I225+J225)*K225</f>
        <v>0</v>
      </c>
      <c r="M225" s="54">
        <v>0</v>
      </c>
    </row>
    <row r="226" spans="1:16" x14ac:dyDescent="0.2">
      <c r="C226" s="34" t="s">
        <v>55</v>
      </c>
      <c r="D226" s="44" t="s">
        <v>54</v>
      </c>
      <c r="E226" s="44"/>
      <c r="F226" s="44"/>
      <c r="G226" s="44"/>
      <c r="H226" s="44"/>
      <c r="I226" s="44"/>
      <c r="J226" s="44"/>
      <c r="K226" s="44"/>
      <c r="L226" s="44"/>
      <c r="M226" s="44"/>
      <c r="P226" s="57"/>
    </row>
    <row r="227" spans="1:16" ht="25.5" x14ac:dyDescent="0.2">
      <c r="A227" s="33" t="s">
        <v>446</v>
      </c>
      <c r="B227" s="29" t="s">
        <v>242</v>
      </c>
      <c r="C227" s="120">
        <f>IF(D227="","",COUNTA(D$227:$D227))</f>
        <v>1</v>
      </c>
      <c r="D227" s="121" t="s">
        <v>279</v>
      </c>
      <c r="E227" s="121"/>
      <c r="F227" s="49" t="s">
        <v>2</v>
      </c>
      <c r="G227" s="50"/>
      <c r="H227" s="49" t="s">
        <v>130</v>
      </c>
      <c r="I227" s="51"/>
      <c r="J227" s="52"/>
      <c r="K227" s="53">
        <v>0</v>
      </c>
      <c r="L227" s="54">
        <f>SUM(I227+J227)*K227</f>
        <v>0</v>
      </c>
      <c r="M227" s="54">
        <v>0</v>
      </c>
      <c r="P227" s="57"/>
    </row>
    <row r="228" spans="1:16" ht="25.5" x14ac:dyDescent="0.2">
      <c r="A228" s="33" t="s">
        <v>446</v>
      </c>
      <c r="B228" s="29" t="s">
        <v>26</v>
      </c>
      <c r="C228" s="120">
        <f>IF(D228="","",COUNTA(D$227:$D228))</f>
        <v>2</v>
      </c>
      <c r="D228" s="82" t="s">
        <v>531</v>
      </c>
      <c r="E228" s="121"/>
      <c r="F228" s="49" t="s">
        <v>191</v>
      </c>
      <c r="G228" s="50"/>
      <c r="H228" s="49" t="s">
        <v>149</v>
      </c>
      <c r="I228" s="51"/>
      <c r="J228" s="52"/>
      <c r="K228" s="53">
        <v>0</v>
      </c>
      <c r="L228" s="54">
        <f t="shared" ref="L228:L237" si="27">SUM(I228+J228)*K228</f>
        <v>0</v>
      </c>
      <c r="M228" s="54">
        <v>0</v>
      </c>
      <c r="P228" s="57"/>
    </row>
    <row r="229" spans="1:16" ht="25.5" x14ac:dyDescent="0.2">
      <c r="A229" s="33" t="s">
        <v>446</v>
      </c>
      <c r="B229" s="29" t="s">
        <v>242</v>
      </c>
      <c r="C229" s="120">
        <f>IF(D229="","",COUNTA(D$227:$D229))</f>
        <v>3</v>
      </c>
      <c r="D229" s="82" t="s">
        <v>530</v>
      </c>
      <c r="E229" s="121"/>
      <c r="F229" s="49" t="s">
        <v>191</v>
      </c>
      <c r="G229" s="50"/>
      <c r="H229" s="49" t="s">
        <v>153</v>
      </c>
      <c r="I229" s="51"/>
      <c r="J229" s="52"/>
      <c r="K229" s="53">
        <v>0</v>
      </c>
      <c r="L229" s="54">
        <f t="shared" si="27"/>
        <v>0</v>
      </c>
      <c r="M229" s="54">
        <v>0</v>
      </c>
      <c r="P229" s="57"/>
    </row>
    <row r="230" spans="1:16" ht="25.5" x14ac:dyDescent="0.2">
      <c r="A230" s="33" t="s">
        <v>446</v>
      </c>
      <c r="B230" s="29" t="s">
        <v>26</v>
      </c>
      <c r="C230" s="120">
        <f>IF(D230="","",COUNTA(D$227:$D230))</f>
        <v>4</v>
      </c>
      <c r="D230" s="82" t="s">
        <v>280</v>
      </c>
      <c r="E230" s="121"/>
      <c r="F230" s="49" t="s">
        <v>97</v>
      </c>
      <c r="G230" s="50"/>
      <c r="H230" s="49" t="s">
        <v>140</v>
      </c>
      <c r="I230" s="51"/>
      <c r="J230" s="52"/>
      <c r="K230" s="53">
        <v>0</v>
      </c>
      <c r="L230" s="54">
        <f t="shared" si="27"/>
        <v>0</v>
      </c>
      <c r="M230" s="54">
        <v>0</v>
      </c>
      <c r="P230" s="57"/>
    </row>
    <row r="231" spans="1:16" x14ac:dyDescent="0.2">
      <c r="A231" s="33" t="s">
        <v>446</v>
      </c>
      <c r="B231" s="29" t="s">
        <v>242</v>
      </c>
      <c r="C231" s="120">
        <f>IF(D231="","",COUNTA(D$227:$D231))</f>
        <v>5</v>
      </c>
      <c r="D231" s="82" t="s">
        <v>249</v>
      </c>
      <c r="E231" s="121"/>
      <c r="F231" s="49" t="s">
        <v>97</v>
      </c>
      <c r="G231" s="50"/>
      <c r="H231" s="49" t="s">
        <v>140</v>
      </c>
      <c r="I231" s="51"/>
      <c r="J231" s="52"/>
      <c r="K231" s="53">
        <v>0</v>
      </c>
      <c r="L231" s="54">
        <f t="shared" si="27"/>
        <v>0</v>
      </c>
      <c r="M231" s="54">
        <v>0</v>
      </c>
      <c r="P231" s="57"/>
    </row>
    <row r="232" spans="1:16" ht="25.5" x14ac:dyDescent="0.2">
      <c r="A232" s="33" t="s">
        <v>446</v>
      </c>
      <c r="B232" s="29" t="s">
        <v>242</v>
      </c>
      <c r="C232" s="120">
        <f>IF(D232="","",COUNTA(D$227:$D232))</f>
        <v>6</v>
      </c>
      <c r="D232" s="82" t="s">
        <v>281</v>
      </c>
      <c r="E232" s="121"/>
      <c r="F232" s="49" t="s">
        <v>191</v>
      </c>
      <c r="G232" s="50"/>
      <c r="H232" s="49" t="s">
        <v>148</v>
      </c>
      <c r="I232" s="51"/>
      <c r="J232" s="52"/>
      <c r="K232" s="53">
        <v>0</v>
      </c>
      <c r="L232" s="54">
        <f t="shared" si="27"/>
        <v>0</v>
      </c>
      <c r="M232" s="54">
        <v>0</v>
      </c>
      <c r="P232" s="57"/>
    </row>
    <row r="233" spans="1:16" ht="25.5" x14ac:dyDescent="0.2">
      <c r="A233" s="33" t="s">
        <v>446</v>
      </c>
      <c r="B233" s="29" t="s">
        <v>242</v>
      </c>
      <c r="C233" s="120">
        <f>IF(D233="","",COUNTA(D$227:$D233))</f>
        <v>7</v>
      </c>
      <c r="D233" s="82" t="s">
        <v>282</v>
      </c>
      <c r="E233" s="121"/>
      <c r="F233" s="49" t="s">
        <v>191</v>
      </c>
      <c r="G233" s="50"/>
      <c r="H233" s="49" t="s">
        <v>122</v>
      </c>
      <c r="I233" s="51"/>
      <c r="J233" s="52"/>
      <c r="K233" s="53">
        <v>0</v>
      </c>
      <c r="L233" s="54">
        <f t="shared" si="27"/>
        <v>0</v>
      </c>
      <c r="M233" s="54">
        <v>0</v>
      </c>
      <c r="P233" s="57"/>
    </row>
    <row r="234" spans="1:16" ht="25.5" x14ac:dyDescent="0.2">
      <c r="A234" s="33" t="s">
        <v>446</v>
      </c>
      <c r="B234" s="29" t="s">
        <v>242</v>
      </c>
      <c r="C234" s="120">
        <f>IF(D234="","",COUNTA(D$227:$D234))</f>
        <v>8</v>
      </c>
      <c r="D234" s="82" t="s">
        <v>283</v>
      </c>
      <c r="E234" s="121"/>
      <c r="F234" s="49" t="s">
        <v>191</v>
      </c>
      <c r="G234" s="50"/>
      <c r="H234" s="49" t="s">
        <v>146</v>
      </c>
      <c r="I234" s="51"/>
      <c r="J234" s="52"/>
      <c r="K234" s="53">
        <v>0</v>
      </c>
      <c r="L234" s="54">
        <f t="shared" si="27"/>
        <v>0</v>
      </c>
      <c r="M234" s="54">
        <v>0</v>
      </c>
      <c r="P234" s="57"/>
    </row>
    <row r="235" spans="1:16" x14ac:dyDescent="0.2">
      <c r="A235" s="33" t="s">
        <v>446</v>
      </c>
      <c r="B235" s="29" t="s">
        <v>26</v>
      </c>
      <c r="C235" s="120">
        <f>IF(D235="","",COUNTA(D$227:$D235))</f>
        <v>9</v>
      </c>
      <c r="D235" s="82" t="s">
        <v>284</v>
      </c>
      <c r="E235" s="121"/>
      <c r="F235" s="49" t="s">
        <v>97</v>
      </c>
      <c r="G235" s="50"/>
      <c r="H235" s="49" t="s">
        <v>152</v>
      </c>
      <c r="I235" s="51"/>
      <c r="J235" s="52"/>
      <c r="K235" s="53">
        <v>0</v>
      </c>
      <c r="L235" s="54">
        <f t="shared" si="27"/>
        <v>0</v>
      </c>
      <c r="M235" s="54">
        <v>0</v>
      </c>
      <c r="P235" s="57"/>
    </row>
    <row r="236" spans="1:16" ht="25.5" x14ac:dyDescent="0.2">
      <c r="A236" s="33" t="s">
        <v>446</v>
      </c>
      <c r="B236" s="29" t="s">
        <v>242</v>
      </c>
      <c r="C236" s="120">
        <f>IF(D236="","",COUNTA(D$227:$D236))</f>
        <v>10</v>
      </c>
      <c r="D236" s="82" t="s">
        <v>285</v>
      </c>
      <c r="E236" s="121"/>
      <c r="F236" s="49" t="s">
        <v>191</v>
      </c>
      <c r="G236" s="50"/>
      <c r="H236" s="49" t="s">
        <v>154</v>
      </c>
      <c r="I236" s="51"/>
      <c r="J236" s="52"/>
      <c r="K236" s="53">
        <v>0</v>
      </c>
      <c r="L236" s="54">
        <f t="shared" si="27"/>
        <v>0</v>
      </c>
      <c r="M236" s="54">
        <v>0</v>
      </c>
      <c r="P236" s="57"/>
    </row>
    <row r="237" spans="1:16" ht="25.5" x14ac:dyDescent="0.2">
      <c r="A237" s="33" t="s">
        <v>446</v>
      </c>
      <c r="B237" s="29" t="s">
        <v>242</v>
      </c>
      <c r="C237" s="120">
        <f>IF(D237="","",COUNTA(D$227:$D237))</f>
        <v>11</v>
      </c>
      <c r="D237" s="82" t="s">
        <v>286</v>
      </c>
      <c r="E237" s="121"/>
      <c r="F237" s="49" t="s">
        <v>191</v>
      </c>
      <c r="G237" s="50"/>
      <c r="H237" s="49" t="s">
        <v>152</v>
      </c>
      <c r="I237" s="51"/>
      <c r="J237" s="52"/>
      <c r="K237" s="53">
        <v>0</v>
      </c>
      <c r="L237" s="54">
        <f t="shared" si="27"/>
        <v>0</v>
      </c>
      <c r="M237" s="54">
        <v>0</v>
      </c>
      <c r="P237" s="57"/>
    </row>
    <row r="238" spans="1:16" x14ac:dyDescent="0.2">
      <c r="C238" s="120" t="str">
        <f>IF(D238="","",COUNTA(D$227:$D238))</f>
        <v/>
      </c>
      <c r="D238" s="82"/>
      <c r="E238" s="82"/>
      <c r="F238" s="49"/>
      <c r="G238" s="50"/>
      <c r="H238" s="49"/>
      <c r="I238" s="51"/>
      <c r="J238" s="52"/>
      <c r="K238" s="53">
        <v>0</v>
      </c>
      <c r="L238" s="54">
        <f>SUM(I238+J238)*K238</f>
        <v>0</v>
      </c>
      <c r="M238" s="54">
        <v>0</v>
      </c>
      <c r="P238" s="57"/>
    </row>
    <row r="239" spans="1:16" x14ac:dyDescent="0.2">
      <c r="C239" s="34" t="s">
        <v>21</v>
      </c>
      <c r="D239" s="44" t="s">
        <v>64</v>
      </c>
      <c r="E239" s="44"/>
      <c r="F239" s="44"/>
      <c r="G239" s="44"/>
      <c r="H239" s="44"/>
      <c r="I239" s="44"/>
      <c r="J239" s="44"/>
      <c r="K239" s="44"/>
      <c r="L239" s="44"/>
      <c r="M239" s="44"/>
      <c r="P239" s="57"/>
    </row>
    <row r="240" spans="1:16" ht="38.25" x14ac:dyDescent="0.2">
      <c r="A240" s="33" t="s">
        <v>446</v>
      </c>
      <c r="B240" s="29" t="s">
        <v>242</v>
      </c>
      <c r="C240" s="122">
        <f>IF(D240="","",COUNTA(D$240:$D240))</f>
        <v>1</v>
      </c>
      <c r="D240" s="90" t="s">
        <v>525</v>
      </c>
      <c r="E240" s="90"/>
      <c r="F240" s="49" t="s">
        <v>191</v>
      </c>
      <c r="G240" s="50"/>
      <c r="H240" s="49" t="s">
        <v>146</v>
      </c>
      <c r="I240" s="51"/>
      <c r="J240" s="52"/>
      <c r="K240" s="53">
        <v>0</v>
      </c>
      <c r="L240" s="54">
        <f>SUM(I240+J240)*K240</f>
        <v>0</v>
      </c>
      <c r="M240" s="54">
        <v>0</v>
      </c>
      <c r="P240" s="57"/>
    </row>
    <row r="241" spans="1:16" ht="25.5" x14ac:dyDescent="0.2">
      <c r="A241" s="33" t="s">
        <v>446</v>
      </c>
      <c r="B241" s="29" t="s">
        <v>26</v>
      </c>
      <c r="C241" s="122">
        <f>IF(D241="","",COUNTA(D$240:$D241))</f>
        <v>2</v>
      </c>
      <c r="D241" s="90" t="s">
        <v>524</v>
      </c>
      <c r="E241" s="90"/>
      <c r="F241" s="49" t="s">
        <v>191</v>
      </c>
      <c r="G241" s="50"/>
      <c r="H241" s="49" t="s">
        <v>146</v>
      </c>
      <c r="I241" s="51"/>
      <c r="J241" s="52"/>
      <c r="K241" s="53">
        <v>0</v>
      </c>
      <c r="L241" s="54">
        <f t="shared" ref="L241" si="28">SUM(I241+J241)*K241</f>
        <v>0</v>
      </c>
      <c r="M241" s="54">
        <v>0</v>
      </c>
      <c r="P241" s="57"/>
    </row>
    <row r="242" spans="1:16" ht="25.5" x14ac:dyDescent="0.2">
      <c r="A242" s="33" t="s">
        <v>446</v>
      </c>
      <c r="B242" s="29" t="s">
        <v>242</v>
      </c>
      <c r="C242" s="122">
        <f>IF(D242="","",COUNTA(D$240:$D242))</f>
        <v>3</v>
      </c>
      <c r="D242" s="90" t="s">
        <v>526</v>
      </c>
      <c r="E242" s="90"/>
      <c r="F242" s="49" t="s">
        <v>191</v>
      </c>
      <c r="G242" s="50"/>
      <c r="H242" s="49" t="s">
        <v>146</v>
      </c>
      <c r="I242" s="51"/>
      <c r="J242" s="52"/>
      <c r="K242" s="53">
        <v>0</v>
      </c>
      <c r="L242" s="54">
        <f t="shared" ref="L242:L245" si="29">SUM(I242+J242)*K242</f>
        <v>0</v>
      </c>
      <c r="M242" s="54">
        <v>0</v>
      </c>
      <c r="P242" s="57"/>
    </row>
    <row r="243" spans="1:16" ht="38.25" x14ac:dyDescent="0.2">
      <c r="A243" s="33" t="s">
        <v>446</v>
      </c>
      <c r="B243" s="29" t="s">
        <v>242</v>
      </c>
      <c r="C243" s="122">
        <f>IF(D243="","",COUNTA(D$240:$D243))</f>
        <v>4</v>
      </c>
      <c r="D243" s="90" t="s">
        <v>527</v>
      </c>
      <c r="E243" s="90"/>
      <c r="F243" s="49" t="s">
        <v>191</v>
      </c>
      <c r="G243" s="50"/>
      <c r="H243" s="49" t="s">
        <v>146</v>
      </c>
      <c r="I243" s="51"/>
      <c r="J243" s="52"/>
      <c r="K243" s="53">
        <v>0</v>
      </c>
      <c r="L243" s="54">
        <f t="shared" si="29"/>
        <v>0</v>
      </c>
      <c r="M243" s="54">
        <v>0</v>
      </c>
      <c r="P243" s="57"/>
    </row>
    <row r="244" spans="1:16" ht="25.5" x14ac:dyDescent="0.2">
      <c r="A244" s="33" t="s">
        <v>446</v>
      </c>
      <c r="B244" s="29" t="s">
        <v>242</v>
      </c>
      <c r="C244" s="122">
        <f>IF(D244="","",COUNTA(D$240:$D244))</f>
        <v>5</v>
      </c>
      <c r="D244" s="90" t="s">
        <v>528</v>
      </c>
      <c r="E244" s="90"/>
      <c r="F244" s="49" t="s">
        <v>191</v>
      </c>
      <c r="G244" s="50"/>
      <c r="H244" s="49" t="s">
        <v>146</v>
      </c>
      <c r="I244" s="51"/>
      <c r="J244" s="52"/>
      <c r="K244" s="53">
        <v>0</v>
      </c>
      <c r="L244" s="54">
        <f t="shared" si="29"/>
        <v>0</v>
      </c>
      <c r="M244" s="54">
        <v>0</v>
      </c>
      <c r="P244" s="57"/>
    </row>
    <row r="245" spans="1:16" ht="25.5" x14ac:dyDescent="0.2">
      <c r="A245" s="33" t="s">
        <v>446</v>
      </c>
      <c r="B245" s="29" t="s">
        <v>242</v>
      </c>
      <c r="C245" s="122">
        <f>IF(D245="","",COUNTA(D$240:$D245))</f>
        <v>6</v>
      </c>
      <c r="D245" s="90" t="s">
        <v>529</v>
      </c>
      <c r="E245" s="90"/>
      <c r="F245" s="49" t="s">
        <v>191</v>
      </c>
      <c r="G245" s="50"/>
      <c r="H245" s="49" t="s">
        <v>146</v>
      </c>
      <c r="I245" s="51"/>
      <c r="J245" s="52"/>
      <c r="K245" s="53">
        <v>0</v>
      </c>
      <c r="L245" s="54">
        <f t="shared" si="29"/>
        <v>0</v>
      </c>
      <c r="M245" s="54">
        <v>0</v>
      </c>
      <c r="P245" s="57"/>
    </row>
    <row r="246" spans="1:16" x14ac:dyDescent="0.2">
      <c r="C246" s="122" t="str">
        <f>IF(D246="","",COUNTA(D$240:$D246))</f>
        <v/>
      </c>
      <c r="D246" s="90"/>
      <c r="E246" s="90"/>
      <c r="F246" s="49"/>
      <c r="G246" s="50"/>
      <c r="H246" s="49"/>
      <c r="I246" s="51"/>
      <c r="J246" s="52"/>
      <c r="K246" s="53">
        <v>0</v>
      </c>
      <c r="L246" s="54">
        <f>SUM(I246+J246)*K246</f>
        <v>0</v>
      </c>
      <c r="M246" s="54">
        <v>0</v>
      </c>
      <c r="P246" s="57"/>
    </row>
    <row r="247" spans="1:16" x14ac:dyDescent="0.2">
      <c r="C247" s="34" t="s">
        <v>56</v>
      </c>
      <c r="D247" s="44" t="s">
        <v>87</v>
      </c>
      <c r="E247" s="44"/>
      <c r="F247" s="44"/>
      <c r="G247" s="44"/>
      <c r="H247" s="44"/>
      <c r="I247" s="44"/>
      <c r="J247" s="44"/>
      <c r="K247" s="44"/>
      <c r="L247" s="44"/>
      <c r="M247" s="44"/>
      <c r="P247" s="57"/>
    </row>
    <row r="248" spans="1:16" ht="63.75" x14ac:dyDescent="0.2">
      <c r="A248" s="33" t="s">
        <v>446</v>
      </c>
      <c r="B248" s="29" t="s">
        <v>242</v>
      </c>
      <c r="C248" s="123">
        <f>IF(D248="","",COUNTA(D$248:$D248))</f>
        <v>1</v>
      </c>
      <c r="D248" s="90" t="s">
        <v>287</v>
      </c>
      <c r="E248" s="90"/>
      <c r="F248" s="49" t="s">
        <v>191</v>
      </c>
      <c r="G248" s="50"/>
      <c r="H248" s="49" t="s">
        <v>146</v>
      </c>
      <c r="I248" s="51"/>
      <c r="J248" s="52"/>
      <c r="K248" s="53">
        <v>0</v>
      </c>
      <c r="L248" s="54">
        <f>SUM(I248+J248)*K248</f>
        <v>0</v>
      </c>
      <c r="M248" s="54">
        <v>0</v>
      </c>
      <c r="P248" s="57"/>
    </row>
    <row r="249" spans="1:16" ht="25.5" x14ac:dyDescent="0.2">
      <c r="A249" s="33" t="s">
        <v>446</v>
      </c>
      <c r="B249" s="29" t="s">
        <v>26</v>
      </c>
      <c r="C249" s="123">
        <f>IF(D249="","",COUNTA(D$248:$D249))</f>
        <v>2</v>
      </c>
      <c r="D249" s="90" t="s">
        <v>523</v>
      </c>
      <c r="E249" s="90"/>
      <c r="F249" s="49" t="s">
        <v>191</v>
      </c>
      <c r="G249" s="50"/>
      <c r="H249" s="49" t="s">
        <v>146</v>
      </c>
      <c r="I249" s="51"/>
      <c r="J249" s="52"/>
      <c r="K249" s="53">
        <v>0</v>
      </c>
      <c r="L249" s="54">
        <f t="shared" ref="L249" si="30">SUM(I249+J249)*K249</f>
        <v>0</v>
      </c>
      <c r="M249" s="54">
        <v>0</v>
      </c>
      <c r="P249" s="57"/>
    </row>
    <row r="250" spans="1:16" ht="25.5" x14ac:dyDescent="0.2">
      <c r="A250" s="33" t="s">
        <v>446</v>
      </c>
      <c r="B250" s="29" t="s">
        <v>242</v>
      </c>
      <c r="C250" s="123">
        <f>IF(D250="","",COUNTA(D$248:$D250))</f>
        <v>3</v>
      </c>
      <c r="D250" s="90" t="s">
        <v>288</v>
      </c>
      <c r="E250" s="90"/>
      <c r="F250" s="49" t="s">
        <v>191</v>
      </c>
      <c r="G250" s="50"/>
      <c r="H250" s="49" t="s">
        <v>146</v>
      </c>
      <c r="I250" s="51"/>
      <c r="J250" s="52"/>
      <c r="K250" s="53">
        <v>0</v>
      </c>
      <c r="L250" s="54">
        <f t="shared" ref="L250:L254" si="31">SUM(I250+J250)*K250</f>
        <v>0</v>
      </c>
      <c r="M250" s="54">
        <v>0</v>
      </c>
      <c r="P250" s="57"/>
    </row>
    <row r="251" spans="1:16" ht="25.5" x14ac:dyDescent="0.2">
      <c r="A251" s="33" t="s">
        <v>446</v>
      </c>
      <c r="B251" s="29" t="s">
        <v>242</v>
      </c>
      <c r="C251" s="123">
        <f>IF(D251="","",COUNTA(D$248:$D251))</f>
        <v>4</v>
      </c>
      <c r="D251" s="90" t="s">
        <v>522</v>
      </c>
      <c r="E251" s="90"/>
      <c r="F251" s="49" t="s">
        <v>3</v>
      </c>
      <c r="G251" s="50"/>
      <c r="H251" s="49" t="s">
        <v>146</v>
      </c>
      <c r="I251" s="51"/>
      <c r="J251" s="52"/>
      <c r="K251" s="53">
        <v>0</v>
      </c>
      <c r="L251" s="54">
        <f t="shared" si="31"/>
        <v>0</v>
      </c>
      <c r="M251" s="54">
        <v>0</v>
      </c>
      <c r="P251" s="57"/>
    </row>
    <row r="252" spans="1:16" ht="25.5" x14ac:dyDescent="0.2">
      <c r="A252" s="33" t="s">
        <v>446</v>
      </c>
      <c r="B252" s="29" t="s">
        <v>242</v>
      </c>
      <c r="C252" s="123">
        <f>IF(D252="","",COUNTA(D$248:$D252))</f>
        <v>5</v>
      </c>
      <c r="D252" s="90" t="s">
        <v>521</v>
      </c>
      <c r="E252" s="90"/>
      <c r="F252" s="49" t="s">
        <v>191</v>
      </c>
      <c r="G252" s="50" t="s">
        <v>416</v>
      </c>
      <c r="H252" s="49" t="s">
        <v>146</v>
      </c>
      <c r="I252" s="51"/>
      <c r="J252" s="52"/>
      <c r="K252" s="53">
        <v>0</v>
      </c>
      <c r="L252" s="54">
        <f t="shared" si="31"/>
        <v>0</v>
      </c>
      <c r="M252" s="54">
        <v>0</v>
      </c>
      <c r="P252" s="57"/>
    </row>
    <row r="253" spans="1:16" x14ac:dyDescent="0.2">
      <c r="A253" s="33" t="s">
        <v>446</v>
      </c>
      <c r="B253" s="29" t="s">
        <v>242</v>
      </c>
      <c r="C253" s="123">
        <f>IF(D253="","",COUNTA(D$248:$D253))</f>
        <v>6</v>
      </c>
      <c r="D253" s="90" t="s">
        <v>289</v>
      </c>
      <c r="E253" s="90"/>
      <c r="F253" s="49" t="s">
        <v>3</v>
      </c>
      <c r="G253" s="50" t="s">
        <v>425</v>
      </c>
      <c r="H253" s="49" t="s">
        <v>146</v>
      </c>
      <c r="I253" s="51"/>
      <c r="J253" s="52"/>
      <c r="K253" s="53">
        <v>0</v>
      </c>
      <c r="L253" s="54">
        <f t="shared" si="31"/>
        <v>0</v>
      </c>
      <c r="M253" s="54"/>
      <c r="P253" s="57"/>
    </row>
    <row r="254" spans="1:16" ht="25.5" x14ac:dyDescent="0.2">
      <c r="A254" s="33" t="s">
        <v>446</v>
      </c>
      <c r="B254" s="29" t="s">
        <v>242</v>
      </c>
      <c r="C254" s="123">
        <f>IF(D254="","",COUNTA(D$248:$D254))</f>
        <v>7</v>
      </c>
      <c r="D254" s="90" t="s">
        <v>290</v>
      </c>
      <c r="E254" s="90"/>
      <c r="F254" s="49" t="s">
        <v>191</v>
      </c>
      <c r="G254" s="50"/>
      <c r="H254" s="49" t="s">
        <v>146</v>
      </c>
      <c r="I254" s="51"/>
      <c r="J254" s="52"/>
      <c r="K254" s="53">
        <v>0</v>
      </c>
      <c r="L254" s="54">
        <f t="shared" si="31"/>
        <v>0</v>
      </c>
      <c r="M254" s="54">
        <v>0</v>
      </c>
      <c r="P254" s="57"/>
    </row>
    <row r="255" spans="1:16" x14ac:dyDescent="0.2">
      <c r="C255" s="123" t="str">
        <f>IF(D255="","",COUNTA(D$248:$D255))</f>
        <v/>
      </c>
      <c r="D255" s="82"/>
      <c r="E255" s="82"/>
      <c r="F255" s="49"/>
      <c r="G255" s="50"/>
      <c r="H255" s="49"/>
      <c r="I255" s="51"/>
      <c r="J255" s="52"/>
      <c r="K255" s="53">
        <v>0</v>
      </c>
      <c r="L255" s="54">
        <f>SUM(I255+J255)*K255</f>
        <v>0</v>
      </c>
      <c r="M255" s="54">
        <v>0</v>
      </c>
      <c r="P255" s="57"/>
    </row>
    <row r="256" spans="1:16" ht="12.75" customHeight="1" x14ac:dyDescent="0.2">
      <c r="C256" s="204" t="s">
        <v>32</v>
      </c>
      <c r="D256" s="204"/>
      <c r="E256" s="124"/>
      <c r="F256" s="124"/>
      <c r="G256" s="124"/>
      <c r="H256" s="124"/>
      <c r="I256" s="124"/>
      <c r="J256" s="124"/>
      <c r="K256" s="124"/>
      <c r="L256" s="124"/>
      <c r="M256" s="124"/>
      <c r="P256" s="57"/>
    </row>
    <row r="257" spans="1:16" ht="57.75" customHeight="1" x14ac:dyDescent="0.2">
      <c r="A257" s="169" t="s">
        <v>446</v>
      </c>
      <c r="C257" s="199" t="s">
        <v>533</v>
      </c>
      <c r="D257" s="199"/>
      <c r="E257" s="199"/>
      <c r="F257" s="199"/>
      <c r="G257" s="199"/>
      <c r="H257" s="125"/>
      <c r="I257" s="125"/>
      <c r="J257" s="125"/>
      <c r="K257" s="126"/>
      <c r="L257" s="126"/>
      <c r="M257" s="54"/>
      <c r="P257" s="57"/>
    </row>
    <row r="258" spans="1:16" x14ac:dyDescent="0.2">
      <c r="C258" s="34" t="s">
        <v>219</v>
      </c>
      <c r="D258" s="44" t="s">
        <v>292</v>
      </c>
      <c r="E258" s="44"/>
      <c r="F258" s="44"/>
      <c r="G258" s="44"/>
      <c r="H258" s="44"/>
      <c r="I258" s="44"/>
      <c r="J258" s="44"/>
      <c r="K258" s="44"/>
      <c r="L258" s="44"/>
      <c r="M258" s="44"/>
      <c r="P258" s="57"/>
    </row>
    <row r="259" spans="1:16" ht="12.75" x14ac:dyDescent="0.2">
      <c r="C259" s="197" t="s">
        <v>532</v>
      </c>
      <c r="D259" s="197"/>
      <c r="E259" s="127"/>
      <c r="F259" s="125"/>
      <c r="G259" s="125"/>
      <c r="H259" s="125"/>
      <c r="I259" s="125"/>
      <c r="J259" s="125"/>
      <c r="K259" s="125"/>
      <c r="L259" s="125"/>
      <c r="M259" s="54"/>
      <c r="P259" s="57"/>
    </row>
    <row r="260" spans="1:16" ht="15" customHeight="1" x14ac:dyDescent="0.2">
      <c r="C260" s="198" t="s">
        <v>294</v>
      </c>
      <c r="D260" s="198"/>
      <c r="E260" s="173"/>
      <c r="F260" s="173"/>
      <c r="G260" s="173"/>
      <c r="H260" s="173"/>
      <c r="I260" s="173"/>
      <c r="J260" s="173"/>
      <c r="K260" s="173"/>
      <c r="L260" s="173"/>
      <c r="M260" s="173"/>
      <c r="P260" s="57"/>
    </row>
    <row r="261" spans="1:16" ht="25.5" x14ac:dyDescent="0.2">
      <c r="A261" s="33" t="s">
        <v>446</v>
      </c>
      <c r="B261" s="29" t="s">
        <v>26</v>
      </c>
      <c r="C261" s="159">
        <f>IF(D261="","",COUNTA(D261:$D$261))</f>
        <v>1</v>
      </c>
      <c r="D261" s="82" t="s">
        <v>295</v>
      </c>
      <c r="E261" s="82"/>
      <c r="F261" s="49" t="s">
        <v>2</v>
      </c>
      <c r="G261" s="130"/>
      <c r="H261" s="49" t="s">
        <v>130</v>
      </c>
      <c r="I261" s="51"/>
      <c r="J261" s="52"/>
      <c r="K261" s="53">
        <v>0</v>
      </c>
      <c r="L261" s="54">
        <f>SUM(I261+J261)*K261</f>
        <v>0</v>
      </c>
      <c r="M261" s="54"/>
      <c r="P261" s="57"/>
    </row>
    <row r="262" spans="1:16" x14ac:dyDescent="0.2">
      <c r="A262" s="33" t="s">
        <v>446</v>
      </c>
      <c r="B262" s="29" t="s">
        <v>28</v>
      </c>
      <c r="C262" s="159">
        <f>IF(D262="","",COUNTA(D$261:$D262))</f>
        <v>2</v>
      </c>
      <c r="D262" s="82" t="s">
        <v>296</v>
      </c>
      <c r="E262" s="82"/>
      <c r="F262" s="49" t="s">
        <v>98</v>
      </c>
      <c r="G262" s="130"/>
      <c r="H262" s="49" t="s">
        <v>130</v>
      </c>
      <c r="I262" s="51"/>
      <c r="J262" s="52"/>
      <c r="K262" s="53">
        <v>0</v>
      </c>
      <c r="L262" s="54">
        <f t="shared" ref="L262:L266" si="32">SUM(I262+J262)*K262</f>
        <v>0</v>
      </c>
      <c r="M262" s="54">
        <v>0</v>
      </c>
      <c r="P262" s="57"/>
    </row>
    <row r="263" spans="1:16" ht="25.5" x14ac:dyDescent="0.2">
      <c r="A263" s="33" t="s">
        <v>446</v>
      </c>
      <c r="B263" s="29" t="s">
        <v>28</v>
      </c>
      <c r="C263" s="159">
        <f>IF(D263="","",COUNTA(D$261:$D263))</f>
        <v>3</v>
      </c>
      <c r="D263" s="167" t="s">
        <v>297</v>
      </c>
      <c r="E263" s="82"/>
      <c r="F263" s="49" t="s">
        <v>98</v>
      </c>
      <c r="G263" s="130"/>
      <c r="H263" s="49" t="s">
        <v>150</v>
      </c>
      <c r="I263" s="51"/>
      <c r="J263" s="52"/>
      <c r="K263" s="53">
        <v>0</v>
      </c>
      <c r="L263" s="54">
        <f t="shared" si="32"/>
        <v>0</v>
      </c>
      <c r="M263" s="54">
        <v>0</v>
      </c>
      <c r="P263" s="57"/>
    </row>
    <row r="264" spans="1:16" x14ac:dyDescent="0.2">
      <c r="A264" s="33" t="s">
        <v>446</v>
      </c>
      <c r="B264" s="29" t="s">
        <v>26</v>
      </c>
      <c r="C264" s="159">
        <f>IF(D264="","",COUNTA(D$261:$D264))</f>
        <v>4</v>
      </c>
      <c r="D264" s="167" t="s">
        <v>299</v>
      </c>
      <c r="E264" s="82"/>
      <c r="F264" s="49" t="s">
        <v>2</v>
      </c>
      <c r="G264" s="130"/>
      <c r="H264" s="49" t="s">
        <v>129</v>
      </c>
      <c r="I264" s="51"/>
      <c r="J264" s="52"/>
      <c r="K264" s="53">
        <v>0</v>
      </c>
      <c r="L264" s="54">
        <f t="shared" si="32"/>
        <v>0</v>
      </c>
      <c r="M264" s="54">
        <v>0</v>
      </c>
      <c r="P264" s="57"/>
    </row>
    <row r="265" spans="1:16" ht="25.5" x14ac:dyDescent="0.2">
      <c r="A265" s="33" t="s">
        <v>446</v>
      </c>
      <c r="B265" s="29" t="s">
        <v>242</v>
      </c>
      <c r="C265" s="159">
        <f>IF(D265="","",COUNTA(D$261:$D265))</f>
        <v>5</v>
      </c>
      <c r="D265" s="167" t="s">
        <v>300</v>
      </c>
      <c r="E265" s="82"/>
      <c r="F265" s="49" t="s">
        <v>191</v>
      </c>
      <c r="G265" s="130" t="s">
        <v>412</v>
      </c>
      <c r="H265" s="49" t="s">
        <v>118</v>
      </c>
      <c r="I265" s="51"/>
      <c r="J265" s="52"/>
      <c r="K265" s="53">
        <v>0</v>
      </c>
      <c r="L265" s="54">
        <f>SUM(I265+J265)*K265</f>
        <v>0</v>
      </c>
      <c r="M265" s="54"/>
      <c r="P265" s="57"/>
    </row>
    <row r="266" spans="1:16" x14ac:dyDescent="0.2">
      <c r="C266" s="166"/>
      <c r="D266" s="167"/>
      <c r="E266" s="82"/>
      <c r="F266" s="49"/>
      <c r="G266" s="130"/>
      <c r="H266" s="49"/>
      <c r="I266" s="51"/>
      <c r="J266" s="52"/>
      <c r="K266" s="53">
        <v>0</v>
      </c>
      <c r="L266" s="54">
        <f t="shared" si="32"/>
        <v>0</v>
      </c>
      <c r="M266" s="54">
        <v>0</v>
      </c>
      <c r="P266" s="57"/>
    </row>
    <row r="267" spans="1:16" ht="15" customHeight="1" x14ac:dyDescent="0.2">
      <c r="C267" s="200" t="s">
        <v>96</v>
      </c>
      <c r="D267" s="201"/>
      <c r="E267" s="173"/>
      <c r="F267" s="173"/>
      <c r="G267" s="173"/>
      <c r="H267" s="173"/>
      <c r="I267" s="173"/>
      <c r="J267" s="173"/>
      <c r="K267" s="173"/>
      <c r="L267" s="173"/>
      <c r="M267" s="173"/>
      <c r="P267" s="57"/>
    </row>
    <row r="268" spans="1:16" ht="25.5" x14ac:dyDescent="0.2">
      <c r="A268" s="33" t="s">
        <v>446</v>
      </c>
      <c r="B268" s="29" t="s">
        <v>242</v>
      </c>
      <c r="C268" s="159">
        <f>IF(D268="","",COUNTA(D$261:$D268))</f>
        <v>6</v>
      </c>
      <c r="D268" s="90" t="s">
        <v>291</v>
      </c>
      <c r="E268" s="90"/>
      <c r="F268" s="49" t="s">
        <v>191</v>
      </c>
      <c r="G268" s="130"/>
      <c r="H268" s="49" t="s">
        <v>153</v>
      </c>
      <c r="I268" s="51"/>
      <c r="J268" s="52"/>
      <c r="K268" s="53">
        <v>0</v>
      </c>
      <c r="L268" s="54">
        <f>SUM(I268+J268)*K268</f>
        <v>0</v>
      </c>
      <c r="M268" s="54">
        <v>0</v>
      </c>
      <c r="P268" s="57"/>
    </row>
    <row r="269" spans="1:16" x14ac:dyDescent="0.2">
      <c r="C269" s="166"/>
      <c r="D269" s="168"/>
      <c r="E269" s="90"/>
      <c r="F269" s="49"/>
      <c r="G269" s="130"/>
      <c r="H269" s="49"/>
      <c r="I269" s="51"/>
      <c r="J269" s="52"/>
      <c r="K269" s="53">
        <v>0</v>
      </c>
      <c r="L269" s="54">
        <f>SUM(I269+J269)*K269</f>
        <v>0</v>
      </c>
      <c r="M269" s="54">
        <v>0</v>
      </c>
      <c r="P269" s="57"/>
    </row>
    <row r="270" spans="1:16" ht="15" customHeight="1" x14ac:dyDescent="0.2">
      <c r="C270" s="200" t="s">
        <v>33</v>
      </c>
      <c r="D270" s="201"/>
      <c r="E270" s="173"/>
      <c r="F270" s="173"/>
      <c r="G270" s="173"/>
      <c r="H270" s="173"/>
      <c r="I270" s="173"/>
      <c r="J270" s="173"/>
      <c r="K270" s="173"/>
      <c r="L270" s="173"/>
      <c r="M270" s="173"/>
      <c r="P270" s="57"/>
    </row>
    <row r="271" spans="1:16" ht="25.5" x14ac:dyDescent="0.2">
      <c r="A271" s="33" t="s">
        <v>446</v>
      </c>
      <c r="B271" s="29" t="s">
        <v>26</v>
      </c>
      <c r="C271" s="159">
        <f>IF(D271="","",COUNTA(D$261:$D271))</f>
        <v>7</v>
      </c>
      <c r="D271" s="82" t="s">
        <v>291</v>
      </c>
      <c r="E271" s="82"/>
      <c r="F271" s="49" t="s">
        <v>191</v>
      </c>
      <c r="G271" s="130"/>
      <c r="H271" s="49" t="s">
        <v>153</v>
      </c>
      <c r="I271" s="51"/>
      <c r="J271" s="52"/>
      <c r="K271" s="53">
        <v>0</v>
      </c>
      <c r="L271" s="54">
        <f>SUM(I271+J271)*K271</f>
        <v>0</v>
      </c>
      <c r="M271" s="54">
        <v>0</v>
      </c>
      <c r="P271" s="57"/>
    </row>
    <row r="272" spans="1:16" x14ac:dyDescent="0.2">
      <c r="C272" s="159"/>
      <c r="D272" s="82"/>
      <c r="E272" s="82"/>
      <c r="F272" s="49"/>
      <c r="G272" s="130"/>
      <c r="H272" s="49"/>
      <c r="I272" s="51"/>
      <c r="J272" s="52"/>
      <c r="K272" s="53"/>
      <c r="L272" s="54"/>
      <c r="M272" s="54"/>
      <c r="P272" s="57"/>
    </row>
    <row r="273" spans="1:16" ht="15" customHeight="1" x14ac:dyDescent="0.2">
      <c r="C273" s="198" t="s">
        <v>34</v>
      </c>
      <c r="D273" s="198"/>
      <c r="E273" s="173"/>
      <c r="F273" s="173"/>
      <c r="G273" s="173"/>
      <c r="H273" s="173"/>
      <c r="I273" s="173"/>
      <c r="J273" s="173"/>
      <c r="K273" s="173"/>
      <c r="L273" s="173"/>
      <c r="M273" s="173"/>
      <c r="P273" s="57"/>
    </row>
    <row r="274" spans="1:16" x14ac:dyDescent="0.2">
      <c r="C274" s="159"/>
      <c r="D274" s="129"/>
      <c r="E274" s="129"/>
      <c r="F274" s="49"/>
      <c r="G274" s="130"/>
      <c r="H274" s="49"/>
      <c r="I274" s="51"/>
      <c r="J274" s="52"/>
      <c r="K274" s="53">
        <v>0</v>
      </c>
      <c r="L274" s="54">
        <f>SUM(I274+J274)*K274</f>
        <v>0</v>
      </c>
      <c r="M274" s="54">
        <v>0</v>
      </c>
      <c r="P274" s="57"/>
    </row>
    <row r="275" spans="1:16" x14ac:dyDescent="0.2">
      <c r="C275" s="159"/>
      <c r="D275" s="129"/>
      <c r="E275" s="129"/>
      <c r="F275" s="49"/>
      <c r="G275" s="130"/>
      <c r="H275" s="49"/>
      <c r="I275" s="51"/>
      <c r="J275" s="52"/>
      <c r="K275" s="53"/>
      <c r="L275" s="54"/>
      <c r="M275" s="54"/>
      <c r="P275" s="57"/>
    </row>
    <row r="276" spans="1:16" ht="15" customHeight="1" x14ac:dyDescent="0.2">
      <c r="C276" s="198" t="s">
        <v>40</v>
      </c>
      <c r="D276" s="198"/>
      <c r="E276" s="173"/>
      <c r="F276" s="173"/>
      <c r="G276" s="173"/>
      <c r="H276" s="173"/>
      <c r="I276" s="173"/>
      <c r="J276" s="173"/>
      <c r="K276" s="173"/>
      <c r="L276" s="173"/>
      <c r="M276" s="173"/>
      <c r="P276" s="57"/>
    </row>
    <row r="277" spans="1:16" ht="25.5" x14ac:dyDescent="0.2">
      <c r="A277" s="33" t="s">
        <v>446</v>
      </c>
      <c r="B277" s="29" t="s">
        <v>26</v>
      </c>
      <c r="C277" s="159">
        <f>IF(D277="","",COUNTA(D$261:$D277))</f>
        <v>8</v>
      </c>
      <c r="D277" s="82" t="s">
        <v>301</v>
      </c>
      <c r="E277" s="82"/>
      <c r="F277" s="49" t="s">
        <v>191</v>
      </c>
      <c r="G277" s="130" t="s">
        <v>405</v>
      </c>
      <c r="H277" s="49" t="s">
        <v>153</v>
      </c>
      <c r="I277" s="51"/>
      <c r="J277" s="52"/>
      <c r="K277" s="53">
        <v>0</v>
      </c>
      <c r="L277" s="54">
        <f>SUM(I277+J277)*K277</f>
        <v>0</v>
      </c>
      <c r="M277" s="54">
        <v>0</v>
      </c>
      <c r="P277" s="57"/>
    </row>
    <row r="278" spans="1:16" ht="25.5" x14ac:dyDescent="0.2">
      <c r="A278" s="33" t="s">
        <v>446</v>
      </c>
      <c r="B278" s="29" t="s">
        <v>26</v>
      </c>
      <c r="C278" s="159">
        <f>IF(D278="","",COUNTA(D$261:$D278))</f>
        <v>9</v>
      </c>
      <c r="D278" s="82" t="s">
        <v>302</v>
      </c>
      <c r="E278" s="82"/>
      <c r="F278" s="49" t="s">
        <v>191</v>
      </c>
      <c r="G278" s="130" t="s">
        <v>405</v>
      </c>
      <c r="H278" s="49" t="s">
        <v>153</v>
      </c>
      <c r="I278" s="51"/>
      <c r="J278" s="52"/>
      <c r="K278" s="53">
        <v>0</v>
      </c>
      <c r="L278" s="54">
        <f t="shared" ref="L278:L284" si="33">SUM(I278+J278)*K278</f>
        <v>0</v>
      </c>
      <c r="M278" s="54">
        <v>0</v>
      </c>
      <c r="P278" s="57"/>
    </row>
    <row r="279" spans="1:16" ht="25.5" x14ac:dyDescent="0.2">
      <c r="A279" s="33" t="s">
        <v>446</v>
      </c>
      <c r="B279" s="29" t="s">
        <v>26</v>
      </c>
      <c r="C279" s="159">
        <f>IF(D279="","",COUNTA(D$261:$D279))</f>
        <v>10</v>
      </c>
      <c r="D279" s="82" t="s">
        <v>536</v>
      </c>
      <c r="E279" s="82"/>
      <c r="F279" s="49" t="s">
        <v>191</v>
      </c>
      <c r="G279" s="130" t="s">
        <v>426</v>
      </c>
      <c r="H279" s="49" t="s">
        <v>118</v>
      </c>
      <c r="I279" s="51"/>
      <c r="J279" s="52"/>
      <c r="K279" s="53">
        <v>0</v>
      </c>
      <c r="L279" s="54">
        <f t="shared" si="33"/>
        <v>0</v>
      </c>
      <c r="M279" s="54">
        <v>0</v>
      </c>
      <c r="P279" s="57"/>
    </row>
    <row r="280" spans="1:16" ht="25.5" x14ac:dyDescent="0.2">
      <c r="A280" s="33" t="s">
        <v>446</v>
      </c>
      <c r="B280" s="29" t="s">
        <v>26</v>
      </c>
      <c r="C280" s="159">
        <f>IF(D280="","",COUNTA(D$261:$D280))</f>
        <v>11</v>
      </c>
      <c r="D280" s="82" t="s">
        <v>535</v>
      </c>
      <c r="E280" s="82"/>
      <c r="F280" s="49" t="s">
        <v>191</v>
      </c>
      <c r="G280" s="130"/>
      <c r="H280" s="49" t="s">
        <v>126</v>
      </c>
      <c r="I280" s="51"/>
      <c r="J280" s="52"/>
      <c r="K280" s="53">
        <v>0</v>
      </c>
      <c r="L280" s="54">
        <f t="shared" si="33"/>
        <v>0</v>
      </c>
      <c r="M280" s="54">
        <v>0</v>
      </c>
      <c r="P280" s="57"/>
    </row>
    <row r="281" spans="1:16" ht="25.5" x14ac:dyDescent="0.2">
      <c r="A281" s="33" t="s">
        <v>446</v>
      </c>
      <c r="B281" s="29" t="s">
        <v>26</v>
      </c>
      <c r="C281" s="159">
        <f>IF(D281="","",COUNTA(D$261:$D281))</f>
        <v>12</v>
      </c>
      <c r="D281" s="82" t="s">
        <v>303</v>
      </c>
      <c r="E281" s="82"/>
      <c r="F281" s="49" t="s">
        <v>191</v>
      </c>
      <c r="G281" s="130"/>
      <c r="H281" s="49" t="s">
        <v>119</v>
      </c>
      <c r="I281" s="51"/>
      <c r="J281" s="52"/>
      <c r="K281" s="53">
        <v>0</v>
      </c>
      <c r="L281" s="54">
        <f t="shared" si="33"/>
        <v>0</v>
      </c>
      <c r="M281" s="54">
        <v>0</v>
      </c>
      <c r="P281" s="57"/>
    </row>
    <row r="282" spans="1:16" ht="25.5" x14ac:dyDescent="0.2">
      <c r="A282" s="33" t="s">
        <v>446</v>
      </c>
      <c r="B282" s="29" t="s">
        <v>26</v>
      </c>
      <c r="C282" s="159">
        <f>IF(D282="","",COUNTA(D$261:$D282))</f>
        <v>13</v>
      </c>
      <c r="D282" s="82" t="s">
        <v>304</v>
      </c>
      <c r="E282" s="82"/>
      <c r="F282" s="49" t="s">
        <v>191</v>
      </c>
      <c r="G282" s="130" t="s">
        <v>405</v>
      </c>
      <c r="H282" s="49" t="s">
        <v>119</v>
      </c>
      <c r="I282" s="51"/>
      <c r="J282" s="52"/>
      <c r="K282" s="53">
        <v>0</v>
      </c>
      <c r="L282" s="54">
        <f t="shared" si="33"/>
        <v>0</v>
      </c>
      <c r="M282" s="54">
        <v>0</v>
      </c>
      <c r="P282" s="57"/>
    </row>
    <row r="283" spans="1:16" ht="25.5" x14ac:dyDescent="0.2">
      <c r="A283" s="33" t="s">
        <v>446</v>
      </c>
      <c r="B283" s="29" t="s">
        <v>26</v>
      </c>
      <c r="C283" s="159">
        <f>IF(D283="","",COUNTA(D$261:$D283))</f>
        <v>14</v>
      </c>
      <c r="D283" s="82" t="s">
        <v>305</v>
      </c>
      <c r="E283" s="82"/>
      <c r="F283" s="49" t="s">
        <v>191</v>
      </c>
      <c r="G283" s="130"/>
      <c r="H283" s="49" t="s">
        <v>144</v>
      </c>
      <c r="I283" s="51"/>
      <c r="J283" s="52"/>
      <c r="K283" s="53">
        <v>0</v>
      </c>
      <c r="L283" s="54">
        <f t="shared" si="33"/>
        <v>0</v>
      </c>
      <c r="M283" s="54">
        <v>0</v>
      </c>
      <c r="P283" s="57"/>
    </row>
    <row r="284" spans="1:16" ht="25.5" x14ac:dyDescent="0.2">
      <c r="A284" s="33" t="s">
        <v>446</v>
      </c>
      <c r="B284" s="29" t="s">
        <v>26</v>
      </c>
      <c r="C284" s="159">
        <f>IF(D284="","",COUNTA(D$261:$D284))</f>
        <v>15</v>
      </c>
      <c r="D284" s="82" t="s">
        <v>306</v>
      </c>
      <c r="E284" s="82"/>
      <c r="F284" s="49" t="s">
        <v>191</v>
      </c>
      <c r="G284" s="130"/>
      <c r="H284" s="49" t="s">
        <v>129</v>
      </c>
      <c r="I284" s="51"/>
      <c r="J284" s="52"/>
      <c r="K284" s="53">
        <v>0</v>
      </c>
      <c r="L284" s="54">
        <f t="shared" si="33"/>
        <v>0</v>
      </c>
      <c r="M284" s="54">
        <v>0</v>
      </c>
      <c r="P284" s="57"/>
    </row>
    <row r="285" spans="1:16" x14ac:dyDescent="0.2">
      <c r="C285" s="159"/>
      <c r="D285" s="82"/>
      <c r="E285" s="82"/>
      <c r="F285" s="49"/>
      <c r="G285" s="130"/>
      <c r="H285" s="49"/>
      <c r="I285" s="51"/>
      <c r="J285" s="52"/>
      <c r="K285" s="53">
        <v>0</v>
      </c>
      <c r="L285" s="54">
        <f>SUM(I285+J285)*K285</f>
        <v>0</v>
      </c>
      <c r="M285" s="54">
        <v>0</v>
      </c>
      <c r="P285" s="57"/>
    </row>
    <row r="286" spans="1:16" ht="15" customHeight="1" x14ac:dyDescent="0.2">
      <c r="C286" s="198" t="s">
        <v>35</v>
      </c>
      <c r="D286" s="198"/>
      <c r="E286" s="173"/>
      <c r="F286" s="173"/>
      <c r="G286" s="173"/>
      <c r="H286" s="173"/>
      <c r="I286" s="173"/>
      <c r="J286" s="173"/>
      <c r="K286" s="173"/>
      <c r="L286" s="173"/>
      <c r="M286" s="173"/>
      <c r="P286" s="57"/>
    </row>
    <row r="287" spans="1:16" ht="25.5" x14ac:dyDescent="0.2">
      <c r="A287" s="33" t="s">
        <v>446</v>
      </c>
      <c r="B287" s="29" t="s">
        <v>26</v>
      </c>
      <c r="C287" s="159">
        <f>IF(D287="","",COUNTA(D$261:$D287))</f>
        <v>16</v>
      </c>
      <c r="D287" s="82" t="s">
        <v>307</v>
      </c>
      <c r="E287" s="82"/>
      <c r="F287" s="49" t="s">
        <v>191</v>
      </c>
      <c r="G287" s="130"/>
      <c r="H287" s="49" t="s">
        <v>126</v>
      </c>
      <c r="I287" s="51"/>
      <c r="J287" s="52"/>
      <c r="K287" s="53">
        <v>0</v>
      </c>
      <c r="L287" s="54">
        <f>SUM(I287+J287)*K287</f>
        <v>0</v>
      </c>
      <c r="M287" s="54">
        <v>0</v>
      </c>
      <c r="P287" s="57"/>
    </row>
    <row r="288" spans="1:16" x14ac:dyDescent="0.2">
      <c r="A288" s="33" t="s">
        <v>446</v>
      </c>
      <c r="B288" s="29" t="s">
        <v>26</v>
      </c>
      <c r="C288" s="159">
        <f>IF(D288="","",COUNTA(D$261:$D288))</f>
        <v>17</v>
      </c>
      <c r="D288" s="82" t="s">
        <v>308</v>
      </c>
      <c r="E288" s="82"/>
      <c r="F288" s="49" t="s">
        <v>3</v>
      </c>
      <c r="G288" s="130"/>
      <c r="H288" s="49" t="s">
        <v>126</v>
      </c>
      <c r="I288" s="51"/>
      <c r="J288" s="52"/>
      <c r="K288" s="53">
        <v>0</v>
      </c>
      <c r="L288" s="54">
        <f t="shared" ref="L288:L290" si="34">SUM(I288+J288)*K288</f>
        <v>0</v>
      </c>
      <c r="M288" s="54">
        <v>0</v>
      </c>
      <c r="P288" s="57"/>
    </row>
    <row r="289" spans="1:16" x14ac:dyDescent="0.2">
      <c r="A289" s="33" t="s">
        <v>446</v>
      </c>
      <c r="B289" s="29" t="s">
        <v>26</v>
      </c>
      <c r="C289" s="159">
        <f>IF(D289="","",COUNTA(D$261:$D289))</f>
        <v>18</v>
      </c>
      <c r="D289" s="82" t="s">
        <v>309</v>
      </c>
      <c r="E289" s="82"/>
      <c r="F289" s="49" t="s">
        <v>31</v>
      </c>
      <c r="G289" s="130"/>
      <c r="H289" s="49" t="s">
        <v>127</v>
      </c>
      <c r="I289" s="51"/>
      <c r="J289" s="52"/>
      <c r="K289" s="53">
        <v>0</v>
      </c>
      <c r="L289" s="54">
        <f t="shared" si="34"/>
        <v>0</v>
      </c>
      <c r="M289" s="54">
        <v>0</v>
      </c>
      <c r="P289" s="57"/>
    </row>
    <row r="290" spans="1:16" x14ac:dyDescent="0.2">
      <c r="C290" s="159" t="str">
        <f>IF(D290="","",COUNTA(D$261:$D290))</f>
        <v/>
      </c>
      <c r="D290" s="82"/>
      <c r="E290" s="82"/>
      <c r="F290" s="49"/>
      <c r="G290" s="130"/>
      <c r="H290" s="49"/>
      <c r="I290" s="51"/>
      <c r="J290" s="52"/>
      <c r="K290" s="53">
        <v>0</v>
      </c>
      <c r="L290" s="54">
        <f t="shared" si="34"/>
        <v>0</v>
      </c>
      <c r="M290" s="54">
        <v>0</v>
      </c>
      <c r="P290" s="57"/>
    </row>
    <row r="291" spans="1:16" x14ac:dyDescent="0.2">
      <c r="C291" s="34" t="s">
        <v>44</v>
      </c>
      <c r="D291" s="44" t="s">
        <v>65</v>
      </c>
      <c r="E291" s="44"/>
      <c r="F291" s="44"/>
      <c r="G291" s="44"/>
      <c r="H291" s="44"/>
      <c r="I291" s="44"/>
      <c r="J291" s="44"/>
      <c r="K291" s="44"/>
      <c r="L291" s="44"/>
      <c r="M291" s="44"/>
      <c r="P291" s="57"/>
    </row>
    <row r="292" spans="1:16" ht="25.5" x14ac:dyDescent="0.2">
      <c r="A292" s="33" t="s">
        <v>446</v>
      </c>
      <c r="B292" s="29" t="s">
        <v>26</v>
      </c>
      <c r="C292" s="133">
        <f>IF(D292="","",COUNTA(D$292:$D292))</f>
        <v>1</v>
      </c>
      <c r="D292" s="82" t="s">
        <v>427</v>
      </c>
      <c r="E292" s="82"/>
      <c r="F292" s="49" t="s">
        <v>191</v>
      </c>
      <c r="G292" s="50" t="s">
        <v>405</v>
      </c>
      <c r="H292" s="49" t="s">
        <v>148</v>
      </c>
      <c r="I292" s="51"/>
      <c r="J292" s="52"/>
      <c r="K292" s="53">
        <v>0</v>
      </c>
      <c r="L292" s="54">
        <f>SUM(I292+J292)*K292</f>
        <v>0</v>
      </c>
      <c r="M292" s="54">
        <v>0</v>
      </c>
      <c r="P292" s="57"/>
    </row>
    <row r="293" spans="1:16" ht="25.5" x14ac:dyDescent="0.2">
      <c r="A293" s="33" t="s">
        <v>446</v>
      </c>
      <c r="B293" s="29" t="s">
        <v>26</v>
      </c>
      <c r="C293" s="133">
        <f>IF(D293="","",COUNTA(D$292:$D293))</f>
        <v>2</v>
      </c>
      <c r="D293" s="82" t="s">
        <v>310</v>
      </c>
      <c r="E293" s="82"/>
      <c r="F293" s="49" t="s">
        <v>191</v>
      </c>
      <c r="G293" s="50" t="s">
        <v>405</v>
      </c>
      <c r="H293" s="49" t="s">
        <v>122</v>
      </c>
      <c r="I293" s="51"/>
      <c r="J293" s="52"/>
      <c r="K293" s="53">
        <v>0</v>
      </c>
      <c r="L293" s="54">
        <f t="shared" ref="L293:L294" si="35">SUM(I293+J293)*K293</f>
        <v>0</v>
      </c>
      <c r="M293" s="54">
        <v>0</v>
      </c>
      <c r="P293" s="57"/>
    </row>
    <row r="294" spans="1:16" ht="25.5" x14ac:dyDescent="0.2">
      <c r="A294" s="33" t="s">
        <v>446</v>
      </c>
      <c r="B294" s="29" t="s">
        <v>26</v>
      </c>
      <c r="C294" s="133">
        <f>IF(D294="","",COUNTA(D$292:$D294))</f>
        <v>3</v>
      </c>
      <c r="D294" s="82" t="s">
        <v>481</v>
      </c>
      <c r="E294" s="82"/>
      <c r="F294" s="49" t="s">
        <v>191</v>
      </c>
      <c r="G294" s="50"/>
      <c r="H294" s="49" t="s">
        <v>122</v>
      </c>
      <c r="I294" s="51"/>
      <c r="J294" s="52"/>
      <c r="K294" s="53">
        <v>0</v>
      </c>
      <c r="L294" s="54">
        <f t="shared" si="35"/>
        <v>0</v>
      </c>
      <c r="M294" s="54">
        <v>0</v>
      </c>
      <c r="P294" s="57"/>
    </row>
    <row r="295" spans="1:16" x14ac:dyDescent="0.2">
      <c r="C295" s="133"/>
      <c r="D295" s="82"/>
      <c r="E295" s="82"/>
      <c r="F295" s="49"/>
      <c r="G295" s="50"/>
      <c r="H295" s="49"/>
      <c r="I295" s="51"/>
      <c r="J295" s="52"/>
      <c r="K295" s="53">
        <v>0</v>
      </c>
      <c r="L295" s="54">
        <f>SUM(I295+J295)*K295</f>
        <v>0</v>
      </c>
      <c r="M295" s="54">
        <v>0</v>
      </c>
      <c r="P295" s="57"/>
    </row>
    <row r="296" spans="1:16" x14ac:dyDescent="0.2">
      <c r="C296" s="34" t="s">
        <v>189</v>
      </c>
      <c r="D296" s="44" t="s">
        <v>187</v>
      </c>
      <c r="E296" s="44"/>
      <c r="F296" s="44"/>
      <c r="G296" s="44"/>
      <c r="H296" s="44"/>
      <c r="I296" s="44"/>
      <c r="J296" s="44"/>
      <c r="K296" s="44"/>
      <c r="L296" s="44"/>
      <c r="M296" s="44"/>
      <c r="P296" s="57"/>
    </row>
    <row r="297" spans="1:16" ht="25.5" x14ac:dyDescent="0.2">
      <c r="A297" s="33" t="s">
        <v>446</v>
      </c>
      <c r="B297" s="29" t="s">
        <v>242</v>
      </c>
      <c r="C297" s="134">
        <f>IF(D297="","",COUNTA(D$297:$D297))</f>
        <v>1</v>
      </c>
      <c r="D297" s="82" t="s">
        <v>298</v>
      </c>
      <c r="E297" s="82"/>
      <c r="F297" s="49" t="s">
        <v>191</v>
      </c>
      <c r="G297" s="50"/>
      <c r="H297" s="49" t="s">
        <v>146</v>
      </c>
      <c r="I297" s="51"/>
      <c r="J297" s="52"/>
      <c r="K297" s="53">
        <v>0</v>
      </c>
      <c r="L297" s="54">
        <f>SUM(I297+J297)*K297</f>
        <v>0</v>
      </c>
      <c r="M297" s="54">
        <v>0</v>
      </c>
      <c r="P297" s="57"/>
    </row>
    <row r="298" spans="1:16" ht="25.5" x14ac:dyDescent="0.2">
      <c r="A298" s="33" t="s">
        <v>446</v>
      </c>
      <c r="B298" s="29" t="s">
        <v>242</v>
      </c>
      <c r="C298" s="134">
        <f>IF(D298="","",COUNTA(D$297:$D298))</f>
        <v>2</v>
      </c>
      <c r="D298" s="82" t="s">
        <v>312</v>
      </c>
      <c r="E298" s="82"/>
      <c r="F298" s="49" t="s">
        <v>191</v>
      </c>
      <c r="G298" s="50"/>
      <c r="H298" s="49" t="s">
        <v>146</v>
      </c>
      <c r="I298" s="51"/>
      <c r="J298" s="52"/>
      <c r="K298" s="53">
        <v>0</v>
      </c>
      <c r="L298" s="54">
        <f t="shared" ref="L298:L302" si="36">SUM(I298+J298)*K298</f>
        <v>0</v>
      </c>
      <c r="M298" s="54">
        <v>0</v>
      </c>
      <c r="P298" s="57"/>
    </row>
    <row r="299" spans="1:16" x14ac:dyDescent="0.2">
      <c r="C299" s="135" t="str">
        <f>IF(D299="","",COUNTA(D$297:$D299))</f>
        <v/>
      </c>
      <c r="D299" s="82"/>
      <c r="E299" s="82"/>
      <c r="F299" s="49"/>
      <c r="G299" s="50"/>
      <c r="H299" s="49"/>
      <c r="I299" s="51"/>
      <c r="J299" s="52"/>
      <c r="K299" s="53">
        <v>0</v>
      </c>
      <c r="L299" s="54">
        <f t="shared" si="36"/>
        <v>0</v>
      </c>
      <c r="M299" s="54">
        <v>0</v>
      </c>
      <c r="P299" s="57"/>
    </row>
    <row r="300" spans="1:16" x14ac:dyDescent="0.2">
      <c r="C300" s="34" t="s">
        <v>186</v>
      </c>
      <c r="D300" s="44" t="s">
        <v>188</v>
      </c>
      <c r="E300" s="44"/>
      <c r="F300" s="44"/>
      <c r="G300" s="44"/>
      <c r="H300" s="44"/>
      <c r="I300" s="44"/>
      <c r="J300" s="44"/>
      <c r="K300" s="44"/>
      <c r="L300" s="44"/>
      <c r="M300" s="44"/>
      <c r="P300" s="57"/>
    </row>
    <row r="301" spans="1:16" ht="25.5" x14ac:dyDescent="0.2">
      <c r="A301" s="33" t="s">
        <v>446</v>
      </c>
      <c r="B301" s="29" t="s">
        <v>242</v>
      </c>
      <c r="C301" s="135">
        <f>IF(D301="","",COUNTA(D$301:$D301))</f>
        <v>1</v>
      </c>
      <c r="D301" s="82" t="s">
        <v>311</v>
      </c>
      <c r="E301" s="82"/>
      <c r="F301" s="49" t="s">
        <v>191</v>
      </c>
      <c r="G301" s="50"/>
      <c r="H301" s="49" t="s">
        <v>146</v>
      </c>
      <c r="I301" s="51"/>
      <c r="J301" s="52"/>
      <c r="K301" s="53">
        <v>0</v>
      </c>
      <c r="L301" s="54">
        <f t="shared" si="36"/>
        <v>0</v>
      </c>
      <c r="M301" s="54">
        <v>0</v>
      </c>
      <c r="P301" s="57"/>
    </row>
    <row r="302" spans="1:16" x14ac:dyDescent="0.2">
      <c r="C302" s="135" t="str">
        <f>IF(D302="","",COUNTA(D$301:$D302))</f>
        <v/>
      </c>
      <c r="D302" s="82"/>
      <c r="E302" s="82"/>
      <c r="F302" s="49"/>
      <c r="G302" s="50"/>
      <c r="H302" s="49"/>
      <c r="I302" s="51"/>
      <c r="J302" s="52"/>
      <c r="K302" s="53">
        <v>0</v>
      </c>
      <c r="L302" s="54">
        <f t="shared" si="36"/>
        <v>0</v>
      </c>
      <c r="M302" s="54">
        <v>0</v>
      </c>
      <c r="P302" s="57"/>
    </row>
    <row r="303" spans="1:16" x14ac:dyDescent="0.2">
      <c r="C303" s="34"/>
      <c r="D303" s="44" t="s">
        <v>220</v>
      </c>
      <c r="E303" s="44"/>
      <c r="F303" s="44"/>
      <c r="G303" s="44"/>
      <c r="H303" s="44"/>
      <c r="I303" s="44"/>
      <c r="J303" s="44"/>
      <c r="K303" s="44"/>
      <c r="L303" s="44"/>
      <c r="M303" s="44"/>
      <c r="P303" s="57"/>
    </row>
    <row r="304" spans="1:16" ht="12.75" x14ac:dyDescent="0.2">
      <c r="A304" s="33" t="s">
        <v>446</v>
      </c>
      <c r="C304" s="125"/>
      <c r="D304" s="125" t="s">
        <v>221</v>
      </c>
      <c r="E304" s="125"/>
      <c r="F304" s="125"/>
      <c r="G304" s="125"/>
      <c r="H304" s="125"/>
      <c r="I304" s="125"/>
      <c r="J304" s="125"/>
      <c r="K304" s="125"/>
      <c r="L304" s="125"/>
      <c r="M304" s="54"/>
      <c r="P304" s="57"/>
    </row>
    <row r="305" spans="1:16" x14ac:dyDescent="0.2">
      <c r="C305" s="34" t="s">
        <v>23</v>
      </c>
      <c r="D305" s="44" t="s">
        <v>223</v>
      </c>
      <c r="E305" s="44"/>
      <c r="F305" s="44"/>
      <c r="G305" s="44"/>
      <c r="H305" s="44"/>
      <c r="I305" s="44"/>
      <c r="J305" s="44"/>
      <c r="K305" s="44"/>
      <c r="L305" s="44"/>
      <c r="M305" s="44"/>
      <c r="P305" s="57"/>
    </row>
    <row r="306" spans="1:16" ht="12.75" customHeight="1" x14ac:dyDescent="0.2">
      <c r="C306" s="197" t="s">
        <v>502</v>
      </c>
      <c r="D306" s="197"/>
      <c r="E306" s="127"/>
      <c r="F306" s="127"/>
      <c r="G306" s="127"/>
      <c r="H306" s="127"/>
      <c r="I306" s="127"/>
      <c r="J306" s="127"/>
      <c r="K306" s="127"/>
      <c r="L306" s="127"/>
      <c r="M306" s="127"/>
      <c r="P306" s="57"/>
    </row>
    <row r="307" spans="1:16" x14ac:dyDescent="0.2">
      <c r="A307" s="33" t="s">
        <v>446</v>
      </c>
      <c r="B307" s="29" t="s">
        <v>26</v>
      </c>
      <c r="C307" s="128">
        <f>IF(D307="","",COUNTA(D$307:$D307))</f>
        <v>1</v>
      </c>
      <c r="D307" s="129" t="s">
        <v>433</v>
      </c>
      <c r="E307" s="129"/>
      <c r="F307" s="49" t="s">
        <v>2</v>
      </c>
      <c r="G307" s="130"/>
      <c r="H307" s="49" t="s">
        <v>130</v>
      </c>
      <c r="I307" s="51"/>
      <c r="J307" s="52"/>
      <c r="K307" s="53">
        <v>0</v>
      </c>
      <c r="L307" s="54">
        <f>SUM(I307+J307)*K307</f>
        <v>0</v>
      </c>
      <c r="M307" s="54">
        <v>0</v>
      </c>
      <c r="P307" s="57"/>
    </row>
    <row r="308" spans="1:16" ht="25.5" x14ac:dyDescent="0.2">
      <c r="A308" s="33" t="s">
        <v>446</v>
      </c>
      <c r="B308" s="29" t="s">
        <v>26</v>
      </c>
      <c r="C308" s="128">
        <f>IF(D308="","",COUNTA(D$307:$D308))</f>
        <v>2</v>
      </c>
      <c r="D308" s="129" t="s">
        <v>503</v>
      </c>
      <c r="E308" s="129"/>
      <c r="F308" s="49" t="s">
        <v>191</v>
      </c>
      <c r="G308" s="130"/>
      <c r="H308" s="49" t="s">
        <v>150</v>
      </c>
      <c r="I308" s="51"/>
      <c r="J308" s="52"/>
      <c r="K308" s="53">
        <v>0</v>
      </c>
      <c r="L308" s="54">
        <f t="shared" ref="L308:L309" si="37">SUM(I308+J308)*K308</f>
        <v>0</v>
      </c>
      <c r="M308" s="54">
        <v>0</v>
      </c>
      <c r="P308" s="57"/>
    </row>
    <row r="309" spans="1:16" x14ac:dyDescent="0.2">
      <c r="C309" s="128" t="str">
        <f>IF(D309="","",COUNTA(D$307:$D309))</f>
        <v/>
      </c>
      <c r="D309" s="129"/>
      <c r="E309" s="129"/>
      <c r="F309" s="49"/>
      <c r="G309" s="130"/>
      <c r="H309" s="49"/>
      <c r="I309" s="51"/>
      <c r="J309" s="52"/>
      <c r="K309" s="53">
        <v>0</v>
      </c>
      <c r="L309" s="54">
        <f t="shared" si="37"/>
        <v>0</v>
      </c>
      <c r="M309" s="54">
        <v>0</v>
      </c>
      <c r="P309" s="57"/>
    </row>
    <row r="310" spans="1:16" ht="15" customHeight="1" x14ac:dyDescent="0.2">
      <c r="C310" s="198" t="s">
        <v>96</v>
      </c>
      <c r="D310" s="198"/>
      <c r="E310" s="173"/>
      <c r="F310" s="173"/>
      <c r="G310" s="173"/>
      <c r="H310" s="173"/>
      <c r="I310" s="173"/>
      <c r="J310" s="173"/>
      <c r="K310" s="173"/>
      <c r="L310" s="173"/>
      <c r="M310" s="173"/>
      <c r="P310" s="57"/>
    </row>
    <row r="311" spans="1:16" ht="25.5" x14ac:dyDescent="0.2">
      <c r="A311" s="169" t="s">
        <v>446</v>
      </c>
      <c r="B311" s="29" t="s">
        <v>242</v>
      </c>
      <c r="C311" s="128">
        <f>IF(D311="","",COUNTA(D$307:$D311))</f>
        <v>3</v>
      </c>
      <c r="D311" s="82" t="s">
        <v>327</v>
      </c>
      <c r="E311" s="82"/>
      <c r="F311" s="49" t="s">
        <v>191</v>
      </c>
      <c r="G311" s="130"/>
      <c r="H311" s="49" t="s">
        <v>152</v>
      </c>
      <c r="I311" s="51"/>
      <c r="J311" s="52"/>
      <c r="K311" s="53">
        <v>0</v>
      </c>
      <c r="L311" s="54">
        <f>SUM(I311+J311)*K311</f>
        <v>0</v>
      </c>
      <c r="M311" s="54">
        <v>0</v>
      </c>
      <c r="P311" s="57"/>
    </row>
    <row r="312" spans="1:16" ht="38.25" x14ac:dyDescent="0.2">
      <c r="A312" s="33" t="s">
        <v>446</v>
      </c>
      <c r="B312" s="29" t="s">
        <v>242</v>
      </c>
      <c r="C312" s="128">
        <f>IF(D312="","",COUNTA(D$307:$D312))</f>
        <v>4</v>
      </c>
      <c r="D312" s="82" t="s">
        <v>326</v>
      </c>
      <c r="E312" s="82"/>
      <c r="F312" s="49" t="s">
        <v>191</v>
      </c>
      <c r="G312" s="130"/>
      <c r="H312" s="49" t="s">
        <v>152</v>
      </c>
      <c r="I312" s="51"/>
      <c r="J312" s="52"/>
      <c r="K312" s="53">
        <v>0</v>
      </c>
      <c r="L312" s="54">
        <f t="shared" ref="L312:L313" si="38">SUM(I312+J312)*K312</f>
        <v>0</v>
      </c>
      <c r="M312" s="54">
        <v>0</v>
      </c>
      <c r="P312" s="57"/>
    </row>
    <row r="313" spans="1:16" x14ac:dyDescent="0.2">
      <c r="C313" s="128" t="str">
        <f>IF(D313="","",COUNTA(D$307:$D313))</f>
        <v/>
      </c>
      <c r="D313" s="90"/>
      <c r="E313" s="90"/>
      <c r="F313" s="49"/>
      <c r="G313" s="130"/>
      <c r="H313" s="49"/>
      <c r="I313" s="51"/>
      <c r="J313" s="52"/>
      <c r="K313" s="53">
        <v>0</v>
      </c>
      <c r="L313" s="54">
        <f t="shared" si="38"/>
        <v>0</v>
      </c>
      <c r="M313" s="54">
        <v>0</v>
      </c>
      <c r="P313" s="57"/>
    </row>
    <row r="314" spans="1:16" ht="15" customHeight="1" x14ac:dyDescent="0.2">
      <c r="C314" s="198" t="s">
        <v>33</v>
      </c>
      <c r="D314" s="198"/>
      <c r="E314" s="173"/>
      <c r="F314" s="173"/>
      <c r="G314" s="173"/>
      <c r="H314" s="173"/>
      <c r="I314" s="173"/>
      <c r="J314" s="173"/>
      <c r="K314" s="173"/>
      <c r="L314" s="173"/>
      <c r="M314" s="173"/>
      <c r="P314" s="57"/>
    </row>
    <row r="315" spans="1:16" ht="25.5" x14ac:dyDescent="0.2">
      <c r="A315" s="33" t="s">
        <v>446</v>
      </c>
      <c r="B315" s="29" t="s">
        <v>26</v>
      </c>
      <c r="C315" s="128">
        <f>IF(D315="","",COUNTA(D$307:$D315))</f>
        <v>5</v>
      </c>
      <c r="D315" s="90" t="s">
        <v>313</v>
      </c>
      <c r="E315" s="90"/>
      <c r="F315" s="49" t="s">
        <v>193</v>
      </c>
      <c r="G315" s="130" t="s">
        <v>415</v>
      </c>
      <c r="H315" s="49" t="s">
        <v>153</v>
      </c>
      <c r="I315" s="51"/>
      <c r="J315" s="52"/>
      <c r="K315" s="53">
        <v>0</v>
      </c>
      <c r="L315" s="54">
        <f>SUM(I315+J315)*K315</f>
        <v>0</v>
      </c>
      <c r="M315" s="54">
        <v>0</v>
      </c>
      <c r="P315" s="57"/>
    </row>
    <row r="316" spans="1:16" x14ac:dyDescent="0.2">
      <c r="C316" s="128" t="str">
        <f>IF(D316="","",COUNTA(D$307:$D316))</f>
        <v/>
      </c>
      <c r="D316" s="82"/>
      <c r="E316" s="82"/>
      <c r="F316" s="49"/>
      <c r="G316" s="130"/>
      <c r="H316" s="49"/>
      <c r="I316" s="51"/>
      <c r="J316" s="52"/>
      <c r="K316" s="53">
        <v>0</v>
      </c>
      <c r="L316" s="54">
        <f>SUM(I316+J316)*K316</f>
        <v>0</v>
      </c>
      <c r="M316" s="54">
        <v>0</v>
      </c>
      <c r="P316" s="57"/>
    </row>
    <row r="317" spans="1:16" ht="15" customHeight="1" x14ac:dyDescent="0.2">
      <c r="C317" s="198" t="s">
        <v>34</v>
      </c>
      <c r="D317" s="198"/>
      <c r="E317" s="173"/>
      <c r="F317" s="173"/>
      <c r="G317" s="173"/>
      <c r="H317" s="173"/>
      <c r="I317" s="173"/>
      <c r="J317" s="173"/>
      <c r="K317" s="173"/>
      <c r="L317" s="173"/>
      <c r="M317" s="173"/>
      <c r="P317" s="57"/>
    </row>
    <row r="318" spans="1:16" ht="25.5" x14ac:dyDescent="0.2">
      <c r="A318" s="33" t="s">
        <v>446</v>
      </c>
      <c r="B318" s="29" t="s">
        <v>26</v>
      </c>
      <c r="C318" s="128">
        <f>IF(D318="","",COUNTA(D$307:$D318))</f>
        <v>6</v>
      </c>
      <c r="D318" s="90" t="s">
        <v>313</v>
      </c>
      <c r="E318" s="90"/>
      <c r="F318" s="49" t="s">
        <v>191</v>
      </c>
      <c r="G318" s="130"/>
      <c r="H318" s="49" t="s">
        <v>153</v>
      </c>
      <c r="I318" s="51"/>
      <c r="J318" s="52"/>
      <c r="K318" s="53">
        <v>0</v>
      </c>
      <c r="L318" s="54">
        <f>SUM(I318+J318)*K318</f>
        <v>0</v>
      </c>
      <c r="M318" s="54">
        <v>0</v>
      </c>
      <c r="P318" s="57"/>
    </row>
    <row r="319" spans="1:16" ht="25.5" x14ac:dyDescent="0.2">
      <c r="A319" s="33" t="s">
        <v>446</v>
      </c>
      <c r="B319" s="29" t="s">
        <v>26</v>
      </c>
      <c r="C319" s="128">
        <f>IF(D319="","",COUNTA(D$307:$D319))</f>
        <v>7</v>
      </c>
      <c r="D319" s="90" t="s">
        <v>331</v>
      </c>
      <c r="E319" s="90"/>
      <c r="F319" s="49" t="s">
        <v>191</v>
      </c>
      <c r="G319" s="130"/>
      <c r="H319" s="49" t="s">
        <v>152</v>
      </c>
      <c r="I319" s="51"/>
      <c r="J319" s="52"/>
      <c r="K319" s="53">
        <v>0</v>
      </c>
      <c r="L319" s="54">
        <f t="shared" ref="L319:L321" si="39">SUM(I319+J319)*K319</f>
        <v>0</v>
      </c>
      <c r="M319" s="54">
        <v>0</v>
      </c>
      <c r="P319" s="57"/>
    </row>
    <row r="320" spans="1:16" ht="25.5" x14ac:dyDescent="0.2">
      <c r="A320" s="33" t="s">
        <v>446</v>
      </c>
      <c r="B320" s="29" t="s">
        <v>26</v>
      </c>
      <c r="C320" s="128">
        <f>IF(D320="","",COUNTA(D$307:$D320))</f>
        <v>8</v>
      </c>
      <c r="D320" s="90" t="s">
        <v>314</v>
      </c>
      <c r="E320" s="90"/>
      <c r="F320" s="49" t="s">
        <v>191</v>
      </c>
      <c r="G320" s="130"/>
      <c r="H320" s="49" t="s">
        <v>129</v>
      </c>
      <c r="I320" s="51"/>
      <c r="J320" s="52"/>
      <c r="K320" s="53">
        <v>0</v>
      </c>
      <c r="L320" s="54">
        <f t="shared" si="39"/>
        <v>0</v>
      </c>
      <c r="M320" s="54">
        <v>0</v>
      </c>
      <c r="P320" s="57"/>
    </row>
    <row r="321" spans="1:16" ht="25.5" x14ac:dyDescent="0.2">
      <c r="A321" s="33" t="s">
        <v>446</v>
      </c>
      <c r="B321" s="29" t="s">
        <v>28</v>
      </c>
      <c r="C321" s="128">
        <f>IF(D321="","",COUNTA(D$307:$D321))</f>
        <v>9</v>
      </c>
      <c r="D321" s="90" t="s">
        <v>315</v>
      </c>
      <c r="E321" s="90"/>
      <c r="F321" s="49" t="s">
        <v>3</v>
      </c>
      <c r="G321" s="130" t="s">
        <v>414</v>
      </c>
      <c r="H321" s="49" t="s">
        <v>129</v>
      </c>
      <c r="I321" s="51"/>
      <c r="J321" s="52"/>
      <c r="K321" s="53">
        <v>0</v>
      </c>
      <c r="L321" s="54">
        <f t="shared" si="39"/>
        <v>0</v>
      </c>
      <c r="M321" s="54">
        <v>0</v>
      </c>
      <c r="P321" s="57"/>
    </row>
    <row r="322" spans="1:16" x14ac:dyDescent="0.2">
      <c r="C322" s="128" t="str">
        <f>IF(D322="","",COUNTA(D$307:$D322))</f>
        <v/>
      </c>
      <c r="D322" s="129"/>
      <c r="E322" s="129"/>
      <c r="F322" s="49"/>
      <c r="G322" s="130"/>
      <c r="H322" s="49"/>
      <c r="I322" s="51"/>
      <c r="J322" s="52"/>
      <c r="K322" s="53">
        <v>0</v>
      </c>
      <c r="L322" s="54">
        <f>SUM(I322+J322)*K322</f>
        <v>0</v>
      </c>
      <c r="M322" s="54">
        <v>0</v>
      </c>
      <c r="P322" s="57"/>
    </row>
    <row r="323" spans="1:16" ht="15" customHeight="1" x14ac:dyDescent="0.2">
      <c r="C323" s="198" t="s">
        <v>40</v>
      </c>
      <c r="D323" s="198"/>
      <c r="E323" s="173"/>
      <c r="F323" s="173"/>
      <c r="G323" s="173"/>
      <c r="H323" s="173"/>
      <c r="I323" s="173"/>
      <c r="J323" s="173"/>
      <c r="K323" s="173"/>
      <c r="L323" s="173"/>
      <c r="M323" s="173"/>
      <c r="P323" s="57"/>
    </row>
    <row r="324" spans="1:16" ht="25.5" x14ac:dyDescent="0.2">
      <c r="A324" s="33" t="s">
        <v>446</v>
      </c>
      <c r="B324" s="29" t="s">
        <v>26</v>
      </c>
      <c r="C324" s="128">
        <f>IF(D324="","",COUNTA(D$307:$D324))</f>
        <v>10</v>
      </c>
      <c r="D324" s="82" t="s">
        <v>316</v>
      </c>
      <c r="E324" s="82"/>
      <c r="F324" s="49" t="s">
        <v>3</v>
      </c>
      <c r="G324" s="130"/>
      <c r="H324" s="49" t="s">
        <v>141</v>
      </c>
      <c r="I324" s="51"/>
      <c r="J324" s="52"/>
      <c r="K324" s="53">
        <v>0</v>
      </c>
      <c r="L324" s="54">
        <f>SUM(I324+J324)*K324</f>
        <v>0</v>
      </c>
      <c r="M324" s="54">
        <v>0</v>
      </c>
      <c r="P324" s="57"/>
    </row>
    <row r="325" spans="1:16" x14ac:dyDescent="0.2">
      <c r="A325" s="33" t="s">
        <v>446</v>
      </c>
      <c r="B325" s="29" t="s">
        <v>26</v>
      </c>
      <c r="C325" s="128">
        <f>IF(D325="","",COUNTA(D$307:$D325))</f>
        <v>11</v>
      </c>
      <c r="D325" s="82" t="s">
        <v>328</v>
      </c>
      <c r="E325" s="82"/>
      <c r="F325" s="49" t="s">
        <v>106</v>
      </c>
      <c r="G325" s="130"/>
      <c r="H325" s="49" t="s">
        <v>120</v>
      </c>
      <c r="I325" s="51"/>
      <c r="J325" s="52"/>
      <c r="K325" s="53">
        <v>0</v>
      </c>
      <c r="L325" s="54">
        <f t="shared" ref="L325:L331" si="40">SUM(I325+J325)*K325</f>
        <v>0</v>
      </c>
      <c r="M325" s="54">
        <v>0</v>
      </c>
      <c r="P325" s="57"/>
    </row>
    <row r="326" spans="1:16" ht="25.5" x14ac:dyDescent="0.2">
      <c r="A326" s="33" t="s">
        <v>446</v>
      </c>
      <c r="B326" s="29" t="s">
        <v>26</v>
      </c>
      <c r="C326" s="128">
        <f>IF(D326="","",COUNTA(D$307:$D326))</f>
        <v>12</v>
      </c>
      <c r="D326" s="82" t="s">
        <v>317</v>
      </c>
      <c r="E326" s="82"/>
      <c r="F326" s="49" t="s">
        <v>106</v>
      </c>
      <c r="G326" s="130" t="s">
        <v>405</v>
      </c>
      <c r="H326" s="49" t="s">
        <v>120</v>
      </c>
      <c r="I326" s="51"/>
      <c r="J326" s="52"/>
      <c r="K326" s="53">
        <v>0</v>
      </c>
      <c r="L326" s="54">
        <f t="shared" si="40"/>
        <v>0</v>
      </c>
      <c r="M326" s="54">
        <v>0</v>
      </c>
      <c r="P326" s="57"/>
    </row>
    <row r="327" spans="1:16" ht="25.5" x14ac:dyDescent="0.2">
      <c r="A327" s="33" t="s">
        <v>446</v>
      </c>
      <c r="B327" s="29" t="s">
        <v>26</v>
      </c>
      <c r="C327" s="128">
        <f>IF(D327="","",COUNTA(D$307:$D327))</f>
        <v>13</v>
      </c>
      <c r="D327" s="82" t="s">
        <v>537</v>
      </c>
      <c r="E327" s="82"/>
      <c r="F327" s="49" t="s">
        <v>191</v>
      </c>
      <c r="G327" s="130"/>
      <c r="H327" s="49" t="s">
        <v>118</v>
      </c>
      <c r="I327" s="51"/>
      <c r="J327" s="52"/>
      <c r="K327" s="53">
        <v>0</v>
      </c>
      <c r="L327" s="54">
        <f t="shared" si="40"/>
        <v>0</v>
      </c>
      <c r="M327" s="54">
        <v>0</v>
      </c>
      <c r="P327" s="57"/>
    </row>
    <row r="328" spans="1:16" ht="25.5" x14ac:dyDescent="0.2">
      <c r="A328" s="33" t="s">
        <v>446</v>
      </c>
      <c r="B328" s="29" t="s">
        <v>26</v>
      </c>
      <c r="C328" s="128">
        <f>IF(D328="","",COUNTA(D$307:$D328))</f>
        <v>14</v>
      </c>
      <c r="D328" s="82" t="s">
        <v>428</v>
      </c>
      <c r="E328" s="82"/>
      <c r="F328" s="49" t="s">
        <v>191</v>
      </c>
      <c r="G328" s="130" t="s">
        <v>405</v>
      </c>
      <c r="H328" s="49" t="s">
        <v>119</v>
      </c>
      <c r="I328" s="51"/>
      <c r="J328" s="52"/>
      <c r="K328" s="53">
        <v>0</v>
      </c>
      <c r="L328" s="54">
        <f t="shared" si="40"/>
        <v>0</v>
      </c>
      <c r="M328" s="54">
        <v>0</v>
      </c>
      <c r="P328" s="57"/>
    </row>
    <row r="329" spans="1:16" ht="25.5" x14ac:dyDescent="0.2">
      <c r="A329" s="33" t="s">
        <v>446</v>
      </c>
      <c r="B329" s="29" t="s">
        <v>26</v>
      </c>
      <c r="C329" s="128">
        <f>IF(D329="","",COUNTA(D$307:$D329))</f>
        <v>15</v>
      </c>
      <c r="D329" s="82" t="s">
        <v>318</v>
      </c>
      <c r="E329" s="82"/>
      <c r="F329" s="49" t="s">
        <v>191</v>
      </c>
      <c r="G329" s="130" t="s">
        <v>413</v>
      </c>
      <c r="H329" s="49" t="s">
        <v>119</v>
      </c>
      <c r="I329" s="51"/>
      <c r="J329" s="52"/>
      <c r="K329" s="53">
        <v>0</v>
      </c>
      <c r="L329" s="54">
        <f t="shared" si="40"/>
        <v>0</v>
      </c>
      <c r="M329" s="54">
        <v>0</v>
      </c>
      <c r="P329" s="57"/>
    </row>
    <row r="330" spans="1:16" ht="25.5" x14ac:dyDescent="0.2">
      <c r="A330" s="169" t="s">
        <v>446</v>
      </c>
      <c r="B330" s="29" t="s">
        <v>242</v>
      </c>
      <c r="C330" s="128">
        <f>IF(D330="","",COUNTA(D$307:$D330))</f>
        <v>16</v>
      </c>
      <c r="D330" s="82" t="s">
        <v>329</v>
      </c>
      <c r="E330" s="82"/>
      <c r="F330" s="49" t="s">
        <v>191</v>
      </c>
      <c r="G330" s="130"/>
      <c r="H330" s="49" t="s">
        <v>152</v>
      </c>
      <c r="I330" s="51"/>
      <c r="J330" s="52"/>
      <c r="K330" s="53">
        <v>0</v>
      </c>
      <c r="L330" s="54">
        <f t="shared" si="40"/>
        <v>0</v>
      </c>
      <c r="M330" s="54">
        <v>0</v>
      </c>
      <c r="P330" s="57"/>
    </row>
    <row r="331" spans="1:16" x14ac:dyDescent="0.2">
      <c r="C331" s="128" t="str">
        <f>IF(D331="","",COUNTA(D$307:$D331))</f>
        <v/>
      </c>
      <c r="D331" s="82"/>
      <c r="E331" s="82"/>
      <c r="F331" s="49"/>
      <c r="G331" s="130"/>
      <c r="H331" s="49"/>
      <c r="I331" s="51"/>
      <c r="J331" s="52"/>
      <c r="K331" s="53">
        <v>0</v>
      </c>
      <c r="L331" s="54">
        <f t="shared" si="40"/>
        <v>0</v>
      </c>
      <c r="M331" s="54">
        <v>0</v>
      </c>
      <c r="P331" s="57"/>
    </row>
    <row r="332" spans="1:16" ht="15" customHeight="1" x14ac:dyDescent="0.2">
      <c r="C332" s="198" t="s">
        <v>35</v>
      </c>
      <c r="D332" s="198"/>
      <c r="E332" s="173"/>
      <c r="F332" s="173"/>
      <c r="G332" s="173"/>
      <c r="H332" s="173"/>
      <c r="I332" s="173"/>
      <c r="J332" s="173"/>
      <c r="K332" s="173"/>
      <c r="L332" s="173"/>
      <c r="M332" s="173"/>
      <c r="P332" s="57"/>
    </row>
    <row r="333" spans="1:16" x14ac:dyDescent="0.2">
      <c r="A333" s="33" t="s">
        <v>446</v>
      </c>
      <c r="B333" s="29" t="s">
        <v>26</v>
      </c>
      <c r="C333" s="128">
        <f>IF(D333="","",COUNTA(D$307:$D333))</f>
        <v>17</v>
      </c>
      <c r="D333" s="82" t="s">
        <v>330</v>
      </c>
      <c r="E333" s="82"/>
      <c r="F333" s="49" t="s">
        <v>3</v>
      </c>
      <c r="G333" s="130"/>
      <c r="H333" s="49" t="s">
        <v>141</v>
      </c>
      <c r="I333" s="51"/>
      <c r="J333" s="52"/>
      <c r="K333" s="53">
        <v>0</v>
      </c>
      <c r="L333" s="54">
        <f>SUM(I333+J333)*K333</f>
        <v>0</v>
      </c>
      <c r="M333" s="54">
        <v>0</v>
      </c>
      <c r="P333" s="57"/>
    </row>
    <row r="334" spans="1:16" ht="38.25" x14ac:dyDescent="0.2">
      <c r="A334" s="33" t="s">
        <v>446</v>
      </c>
      <c r="B334" s="29" t="s">
        <v>26</v>
      </c>
      <c r="C334" s="128">
        <f>IF(D334="","",COUNTA(D$307:$D334))</f>
        <v>18</v>
      </c>
      <c r="D334" s="82" t="s">
        <v>319</v>
      </c>
      <c r="E334" s="82"/>
      <c r="F334" s="49" t="s">
        <v>3</v>
      </c>
      <c r="G334" s="130"/>
      <c r="H334" s="49" t="s">
        <v>126</v>
      </c>
      <c r="I334" s="51"/>
      <c r="J334" s="52"/>
      <c r="K334" s="53">
        <v>0</v>
      </c>
      <c r="L334" s="54">
        <f t="shared" ref="L334:L342" si="41">SUM(I334+J334)*K334</f>
        <v>0</v>
      </c>
      <c r="M334" s="54">
        <v>0</v>
      </c>
      <c r="P334" s="57"/>
    </row>
    <row r="335" spans="1:16" ht="25.5" x14ac:dyDescent="0.2">
      <c r="A335" s="33" t="s">
        <v>446</v>
      </c>
      <c r="B335" s="29" t="s">
        <v>26</v>
      </c>
      <c r="C335" s="128">
        <f>IF(D335="","",COUNTA(D$307:$D335))</f>
        <v>19</v>
      </c>
      <c r="D335" s="82" t="s">
        <v>320</v>
      </c>
      <c r="E335" s="82"/>
      <c r="F335" s="49" t="s">
        <v>3</v>
      </c>
      <c r="G335" s="130"/>
      <c r="H335" s="49" t="s">
        <v>121</v>
      </c>
      <c r="I335" s="51"/>
      <c r="J335" s="52"/>
      <c r="K335" s="53">
        <v>0</v>
      </c>
      <c r="L335" s="54">
        <f t="shared" si="41"/>
        <v>0</v>
      </c>
      <c r="M335" s="54">
        <v>0</v>
      </c>
      <c r="P335" s="57"/>
    </row>
    <row r="336" spans="1:16" ht="38.25" x14ac:dyDescent="0.2">
      <c r="A336" s="33" t="s">
        <v>446</v>
      </c>
      <c r="B336" s="29" t="s">
        <v>26</v>
      </c>
      <c r="C336" s="128">
        <f>IF(D336="","",COUNTA(D$307:$D336))</f>
        <v>20</v>
      </c>
      <c r="D336" s="82" t="s">
        <v>321</v>
      </c>
      <c r="E336" s="82"/>
      <c r="F336" s="49" t="s">
        <v>3</v>
      </c>
      <c r="G336" s="130"/>
      <c r="H336" s="49" t="s">
        <v>126</v>
      </c>
      <c r="I336" s="51"/>
      <c r="J336" s="52"/>
      <c r="K336" s="53">
        <v>0</v>
      </c>
      <c r="L336" s="54">
        <f t="shared" si="41"/>
        <v>0</v>
      </c>
      <c r="M336" s="54">
        <v>0</v>
      </c>
      <c r="P336" s="57"/>
    </row>
    <row r="337" spans="1:16" ht="25.5" x14ac:dyDescent="0.2">
      <c r="A337" s="33" t="s">
        <v>446</v>
      </c>
      <c r="B337" s="29" t="s">
        <v>26</v>
      </c>
      <c r="C337" s="128">
        <f>IF(D337="","",COUNTA(D$307:$D337))</f>
        <v>21</v>
      </c>
      <c r="D337" s="82" t="s">
        <v>429</v>
      </c>
      <c r="E337" s="82"/>
      <c r="F337" s="49" t="s">
        <v>191</v>
      </c>
      <c r="G337" s="130"/>
      <c r="H337" s="49" t="s">
        <v>153</v>
      </c>
      <c r="I337" s="51"/>
      <c r="J337" s="52"/>
      <c r="K337" s="53">
        <v>0</v>
      </c>
      <c r="L337" s="54">
        <f t="shared" si="41"/>
        <v>0</v>
      </c>
      <c r="M337" s="54">
        <v>0</v>
      </c>
      <c r="P337" s="57"/>
    </row>
    <row r="338" spans="1:16" ht="25.5" x14ac:dyDescent="0.2">
      <c r="A338" s="33" t="s">
        <v>446</v>
      </c>
      <c r="B338" s="29" t="s">
        <v>28</v>
      </c>
      <c r="C338" s="128">
        <f>IF(D338="","",COUNTA(D$307:$D338))</f>
        <v>22</v>
      </c>
      <c r="D338" s="82" t="s">
        <v>322</v>
      </c>
      <c r="E338" s="82"/>
      <c r="F338" s="49" t="s">
        <v>193</v>
      </c>
      <c r="G338" s="130"/>
      <c r="H338" s="49" t="s">
        <v>126</v>
      </c>
      <c r="I338" s="51"/>
      <c r="J338" s="52"/>
      <c r="K338" s="53">
        <v>0</v>
      </c>
      <c r="L338" s="54">
        <f t="shared" si="41"/>
        <v>0</v>
      </c>
      <c r="M338" s="54">
        <v>0</v>
      </c>
      <c r="P338" s="57"/>
    </row>
    <row r="339" spans="1:16" ht="25.5" x14ac:dyDescent="0.2">
      <c r="A339" s="33" t="s">
        <v>446</v>
      </c>
      <c r="B339" s="29" t="s">
        <v>26</v>
      </c>
      <c r="C339" s="128">
        <f>IF(D339="","",COUNTA(D$307:$D339))</f>
        <v>23</v>
      </c>
      <c r="D339" s="82" t="s">
        <v>323</v>
      </c>
      <c r="E339" s="82"/>
      <c r="F339" s="49" t="s">
        <v>3</v>
      </c>
      <c r="G339" s="130"/>
      <c r="H339" s="49" t="s">
        <v>141</v>
      </c>
      <c r="I339" s="51"/>
      <c r="J339" s="52"/>
      <c r="K339" s="53">
        <v>0</v>
      </c>
      <c r="L339" s="54">
        <f t="shared" si="41"/>
        <v>0</v>
      </c>
      <c r="M339" s="54">
        <v>0</v>
      </c>
      <c r="P339" s="57"/>
    </row>
    <row r="340" spans="1:16" ht="25.5" x14ac:dyDescent="0.2">
      <c r="A340" s="33" t="s">
        <v>446</v>
      </c>
      <c r="B340" s="29" t="s">
        <v>26</v>
      </c>
      <c r="C340" s="128">
        <f>IF(D340="","",COUNTA(D$307:$D340))</f>
        <v>24</v>
      </c>
      <c r="D340" s="82" t="s">
        <v>324</v>
      </c>
      <c r="E340" s="82"/>
      <c r="F340" s="49" t="s">
        <v>191</v>
      </c>
      <c r="G340" s="130"/>
      <c r="H340" s="49" t="s">
        <v>118</v>
      </c>
      <c r="I340" s="51"/>
      <c r="J340" s="52"/>
      <c r="K340" s="53">
        <v>0</v>
      </c>
      <c r="L340" s="54">
        <f t="shared" si="41"/>
        <v>0</v>
      </c>
      <c r="M340" s="54">
        <v>0</v>
      </c>
      <c r="P340" s="57"/>
    </row>
    <row r="341" spans="1:16" ht="25.5" x14ac:dyDescent="0.2">
      <c r="A341" s="33" t="s">
        <v>446</v>
      </c>
      <c r="B341" s="29" t="s">
        <v>26</v>
      </c>
      <c r="C341" s="128">
        <f>IF(D341="","",COUNTA(D$307:$D341))</f>
        <v>25</v>
      </c>
      <c r="D341" s="82" t="s">
        <v>267</v>
      </c>
      <c r="E341" s="82"/>
      <c r="F341" s="49" t="s">
        <v>191</v>
      </c>
      <c r="G341" s="130"/>
      <c r="H341" s="49" t="s">
        <v>152</v>
      </c>
      <c r="I341" s="51"/>
      <c r="J341" s="52"/>
      <c r="K341" s="53">
        <v>0</v>
      </c>
      <c r="L341" s="54">
        <f t="shared" si="41"/>
        <v>0</v>
      </c>
      <c r="M341" s="54">
        <v>0</v>
      </c>
      <c r="P341" s="57"/>
    </row>
    <row r="342" spans="1:16" ht="17.25" customHeight="1" x14ac:dyDescent="0.2">
      <c r="C342" s="128" t="str">
        <f>IF(D342="","",COUNTA(D$307:$D342))</f>
        <v/>
      </c>
      <c r="D342" s="82"/>
      <c r="E342" s="82"/>
      <c r="F342" s="49"/>
      <c r="G342" s="130"/>
      <c r="H342" s="49"/>
      <c r="I342" s="51"/>
      <c r="J342" s="52"/>
      <c r="K342" s="53">
        <v>0</v>
      </c>
      <c r="L342" s="54">
        <f t="shared" si="41"/>
        <v>0</v>
      </c>
      <c r="M342" s="54">
        <v>0</v>
      </c>
      <c r="P342" s="57"/>
    </row>
    <row r="343" spans="1:16" x14ac:dyDescent="0.2">
      <c r="C343" s="34" t="s">
        <v>22</v>
      </c>
      <c r="D343" s="44" t="s">
        <v>222</v>
      </c>
      <c r="E343" s="44"/>
      <c r="F343" s="44"/>
      <c r="G343" s="44"/>
      <c r="H343" s="44"/>
      <c r="I343" s="44"/>
      <c r="J343" s="44"/>
      <c r="K343" s="44"/>
      <c r="L343" s="44"/>
      <c r="M343" s="44"/>
      <c r="P343" s="57"/>
    </row>
    <row r="344" spans="1:16" ht="12.75" customHeight="1" x14ac:dyDescent="0.2">
      <c r="C344" s="197" t="s">
        <v>534</v>
      </c>
      <c r="D344" s="197"/>
      <c r="E344" s="127"/>
      <c r="F344" s="127"/>
      <c r="G344" s="127"/>
      <c r="H344" s="127"/>
      <c r="I344" s="127"/>
      <c r="J344" s="127"/>
      <c r="K344" s="127"/>
      <c r="L344" s="127"/>
      <c r="M344" s="127"/>
      <c r="P344" s="57"/>
    </row>
    <row r="345" spans="1:16" x14ac:dyDescent="0.2">
      <c r="A345" s="33" t="s">
        <v>446</v>
      </c>
      <c r="B345" s="29" t="s">
        <v>26</v>
      </c>
      <c r="C345" s="131">
        <f>IF(D345="","",COUNTA(D$345:$D345))</f>
        <v>1</v>
      </c>
      <c r="D345" s="129" t="s">
        <v>433</v>
      </c>
      <c r="E345" s="129"/>
      <c r="F345" s="49" t="s">
        <v>2</v>
      </c>
      <c r="G345" s="50"/>
      <c r="H345" s="49" t="s">
        <v>152</v>
      </c>
      <c r="I345" s="51"/>
      <c r="J345" s="52"/>
      <c r="K345" s="53">
        <v>0</v>
      </c>
      <c r="L345" s="54">
        <f>SUM(I345+J345)*K345</f>
        <v>0</v>
      </c>
      <c r="M345" s="54">
        <v>0</v>
      </c>
      <c r="N345" s="132"/>
      <c r="P345" s="57"/>
    </row>
    <row r="346" spans="1:16" x14ac:dyDescent="0.2">
      <c r="C346" s="131" t="str">
        <f>IF(D346="","",COUNTA(D$345:$D346))</f>
        <v/>
      </c>
      <c r="D346" s="129"/>
      <c r="E346" s="129"/>
      <c r="F346" s="49"/>
      <c r="G346" s="50"/>
      <c r="H346" s="49"/>
      <c r="I346" s="51"/>
      <c r="J346" s="52"/>
      <c r="K346" s="53">
        <v>0</v>
      </c>
      <c r="L346" s="54">
        <f>SUM(I346+J346)*K346</f>
        <v>0</v>
      </c>
      <c r="M346" s="54">
        <v>0</v>
      </c>
      <c r="P346" s="57"/>
    </row>
    <row r="347" spans="1:16" ht="15" customHeight="1" x14ac:dyDescent="0.2">
      <c r="C347" s="198" t="s">
        <v>96</v>
      </c>
      <c r="D347" s="198"/>
      <c r="E347" s="173"/>
      <c r="F347" s="173"/>
      <c r="G347" s="173"/>
      <c r="H347" s="173"/>
      <c r="I347" s="173"/>
      <c r="J347" s="173"/>
      <c r="K347" s="173"/>
      <c r="L347" s="173"/>
      <c r="M347" s="171"/>
      <c r="P347" s="57"/>
    </row>
    <row r="348" spans="1:16" ht="25.5" x14ac:dyDescent="0.2">
      <c r="A348" s="33" t="s">
        <v>446</v>
      </c>
      <c r="B348" s="29" t="s">
        <v>242</v>
      </c>
      <c r="C348" s="131">
        <f>IF(D348="","",COUNTA(D$345:$D348))</f>
        <v>2</v>
      </c>
      <c r="D348" s="90" t="s">
        <v>325</v>
      </c>
      <c r="E348" s="90"/>
      <c r="F348" s="49" t="s">
        <v>191</v>
      </c>
      <c r="G348" s="50"/>
      <c r="H348" s="49" t="s">
        <v>152</v>
      </c>
      <c r="I348" s="51"/>
      <c r="J348" s="52"/>
      <c r="K348" s="53">
        <v>0</v>
      </c>
      <c r="L348" s="54">
        <f>SUM(I348+J348)*K348</f>
        <v>0</v>
      </c>
      <c r="M348" s="54">
        <v>0</v>
      </c>
      <c r="N348" s="132"/>
      <c r="P348" s="57"/>
    </row>
    <row r="349" spans="1:16" ht="25.5" x14ac:dyDescent="0.2">
      <c r="A349" s="33" t="s">
        <v>446</v>
      </c>
      <c r="B349" s="29" t="s">
        <v>242</v>
      </c>
      <c r="C349" s="131">
        <f>IF(D349="","",COUNTA(D$345:$D349))</f>
        <v>3</v>
      </c>
      <c r="D349" s="90" t="s">
        <v>434</v>
      </c>
      <c r="E349" s="90"/>
      <c r="F349" s="49" t="s">
        <v>191</v>
      </c>
      <c r="G349" s="50"/>
      <c r="H349" s="49" t="s">
        <v>152</v>
      </c>
      <c r="I349" s="51"/>
      <c r="J349" s="52"/>
      <c r="K349" s="53">
        <v>0</v>
      </c>
      <c r="L349" s="54">
        <f t="shared" ref="L349:L357" si="42">SUM(I349+J349)*K349</f>
        <v>0</v>
      </c>
      <c r="M349" s="54">
        <v>0</v>
      </c>
      <c r="N349" s="132"/>
      <c r="P349" s="57"/>
    </row>
    <row r="350" spans="1:16" x14ac:dyDescent="0.2">
      <c r="C350" s="131" t="str">
        <f>IF(D350="","",COUNTA(D$345:$D350))</f>
        <v/>
      </c>
      <c r="D350" s="129"/>
      <c r="E350" s="129"/>
      <c r="F350" s="49"/>
      <c r="G350" s="50"/>
      <c r="H350" s="49"/>
      <c r="I350" s="51"/>
      <c r="J350" s="52"/>
      <c r="K350" s="53">
        <v>0</v>
      </c>
      <c r="L350" s="54">
        <f t="shared" si="42"/>
        <v>0</v>
      </c>
      <c r="M350" s="54">
        <v>0</v>
      </c>
      <c r="N350" s="132"/>
      <c r="P350" s="57"/>
    </row>
    <row r="351" spans="1:16" ht="15" customHeight="1" x14ac:dyDescent="0.2">
      <c r="C351" s="198" t="s">
        <v>33</v>
      </c>
      <c r="D351" s="198"/>
      <c r="E351" s="173"/>
      <c r="F351" s="173"/>
      <c r="G351" s="173"/>
      <c r="H351" s="173"/>
      <c r="I351" s="173"/>
      <c r="J351" s="173"/>
      <c r="K351" s="173"/>
      <c r="L351" s="173"/>
      <c r="M351" s="171"/>
      <c r="P351" s="57"/>
    </row>
    <row r="352" spans="1:16" ht="25.5" x14ac:dyDescent="0.2">
      <c r="A352" s="33" t="s">
        <v>446</v>
      </c>
      <c r="B352" s="29" t="s">
        <v>26</v>
      </c>
      <c r="C352" s="131">
        <f>IF(D352="","",COUNTA(D$345:$D352))</f>
        <v>4</v>
      </c>
      <c r="D352" s="90" t="s">
        <v>313</v>
      </c>
      <c r="E352" s="76"/>
      <c r="F352" s="49" t="s">
        <v>191</v>
      </c>
      <c r="G352" s="50"/>
      <c r="H352" s="49" t="s">
        <v>152</v>
      </c>
      <c r="I352" s="51"/>
      <c r="J352" s="52"/>
      <c r="K352" s="53">
        <v>0</v>
      </c>
      <c r="L352" s="54">
        <f t="shared" ref="L352" si="43">SUM(I352+J352)*K352</f>
        <v>0</v>
      </c>
      <c r="M352" s="54">
        <v>0</v>
      </c>
      <c r="P352" s="57"/>
    </row>
    <row r="353" spans="1:16" x14ac:dyDescent="0.2">
      <c r="C353" s="131"/>
      <c r="D353" s="129"/>
      <c r="E353" s="129"/>
      <c r="F353" s="49"/>
      <c r="G353" s="50"/>
      <c r="H353" s="49"/>
      <c r="I353" s="51"/>
      <c r="J353" s="52"/>
      <c r="K353" s="53"/>
      <c r="L353" s="54"/>
      <c r="M353" s="54"/>
      <c r="N353" s="132"/>
      <c r="P353" s="57"/>
    </row>
    <row r="354" spans="1:16" ht="15" customHeight="1" x14ac:dyDescent="0.2">
      <c r="C354" s="198" t="s">
        <v>34</v>
      </c>
      <c r="D354" s="198"/>
      <c r="E354" s="173"/>
      <c r="F354" s="173"/>
      <c r="G354" s="173"/>
      <c r="H354" s="173"/>
      <c r="I354" s="173"/>
      <c r="J354" s="173"/>
      <c r="K354" s="173"/>
      <c r="L354" s="173"/>
      <c r="M354" s="171"/>
      <c r="P354" s="57"/>
    </row>
    <row r="355" spans="1:16" ht="25.5" x14ac:dyDescent="0.2">
      <c r="A355" s="33" t="s">
        <v>446</v>
      </c>
      <c r="B355" s="29" t="s">
        <v>26</v>
      </c>
      <c r="C355" s="131">
        <f>IF(D355="","",COUNTA(D$345:$D355))</f>
        <v>5</v>
      </c>
      <c r="D355" s="76" t="s">
        <v>434</v>
      </c>
      <c r="E355" s="76"/>
      <c r="F355" s="49" t="s">
        <v>191</v>
      </c>
      <c r="G355" s="50"/>
      <c r="H355" s="49" t="s">
        <v>152</v>
      </c>
      <c r="I355" s="51"/>
      <c r="J355" s="52"/>
      <c r="K355" s="53">
        <v>0</v>
      </c>
      <c r="L355" s="54">
        <f t="shared" si="42"/>
        <v>0</v>
      </c>
      <c r="M355" s="54">
        <v>0</v>
      </c>
      <c r="P355" s="57"/>
    </row>
    <row r="356" spans="1:16" ht="25.5" x14ac:dyDescent="0.2">
      <c r="A356" s="33" t="s">
        <v>446</v>
      </c>
      <c r="B356" s="29" t="s">
        <v>242</v>
      </c>
      <c r="C356" s="131">
        <f>IF(D356="","",COUNTA(D$345:$D356))</f>
        <v>6</v>
      </c>
      <c r="D356" s="76" t="s">
        <v>435</v>
      </c>
      <c r="E356" s="76"/>
      <c r="F356" s="49" t="s">
        <v>191</v>
      </c>
      <c r="G356" s="50"/>
      <c r="H356" s="49" t="s">
        <v>153</v>
      </c>
      <c r="I356" s="51"/>
      <c r="J356" s="52"/>
      <c r="K356" s="53"/>
      <c r="L356" s="54"/>
      <c r="M356" s="54"/>
      <c r="P356" s="57"/>
    </row>
    <row r="357" spans="1:16" x14ac:dyDescent="0.2">
      <c r="C357" s="131"/>
      <c r="D357" s="76"/>
      <c r="E357" s="76"/>
      <c r="F357" s="49"/>
      <c r="G357" s="50"/>
      <c r="H357" s="49" t="s">
        <v>106</v>
      </c>
      <c r="I357" s="51"/>
      <c r="J357" s="52"/>
      <c r="K357" s="53">
        <v>0</v>
      </c>
      <c r="L357" s="54">
        <f t="shared" si="42"/>
        <v>0</v>
      </c>
      <c r="M357" s="54">
        <v>0</v>
      </c>
      <c r="P357" s="57"/>
    </row>
    <row r="358" spans="1:16" ht="15" customHeight="1" x14ac:dyDescent="0.2">
      <c r="C358" s="198" t="s">
        <v>40</v>
      </c>
      <c r="D358" s="198"/>
      <c r="E358" s="173"/>
      <c r="F358" s="173"/>
      <c r="G358" s="173"/>
      <c r="H358" s="173"/>
      <c r="I358" s="173"/>
      <c r="J358" s="173"/>
      <c r="K358" s="173"/>
      <c r="L358" s="173"/>
      <c r="M358" s="173"/>
      <c r="P358" s="57"/>
    </row>
    <row r="359" spans="1:16" x14ac:dyDescent="0.2">
      <c r="A359" s="33" t="s">
        <v>446</v>
      </c>
      <c r="B359" s="29" t="s">
        <v>26</v>
      </c>
      <c r="C359" s="131">
        <f>IF(D359="","",COUNTA(D$345:$D359))</f>
        <v>7</v>
      </c>
      <c r="D359" s="82" t="s">
        <v>332</v>
      </c>
      <c r="E359" s="82"/>
      <c r="F359" s="49" t="s">
        <v>106</v>
      </c>
      <c r="G359" s="50"/>
      <c r="H359" s="49" t="s">
        <v>141</v>
      </c>
      <c r="I359" s="51"/>
      <c r="J359" s="52"/>
      <c r="K359" s="53">
        <v>0</v>
      </c>
      <c r="L359" s="54">
        <f>SUM(I359+J359)*K359</f>
        <v>0</v>
      </c>
      <c r="M359" s="54">
        <v>0</v>
      </c>
      <c r="P359" s="57"/>
    </row>
    <row r="360" spans="1:16" ht="25.5" x14ac:dyDescent="0.2">
      <c r="A360" s="33" t="s">
        <v>446</v>
      </c>
      <c r="B360" s="29" t="s">
        <v>26</v>
      </c>
      <c r="C360" s="131">
        <f>IF(D360="","",COUNTA(D$345:$D360))</f>
        <v>8</v>
      </c>
      <c r="D360" s="82" t="s">
        <v>333</v>
      </c>
      <c r="E360" s="82"/>
      <c r="F360" s="49" t="s">
        <v>243</v>
      </c>
      <c r="G360" s="50"/>
      <c r="H360" s="49" t="s">
        <v>120</v>
      </c>
      <c r="I360" s="51"/>
      <c r="J360" s="52"/>
      <c r="K360" s="53">
        <v>0</v>
      </c>
      <c r="L360" s="54">
        <f t="shared" ref="L360:L365" si="44">SUM(I360+J360)*K360</f>
        <v>0</v>
      </c>
      <c r="M360" s="54">
        <v>0</v>
      </c>
      <c r="P360" s="57"/>
    </row>
    <row r="361" spans="1:16" ht="25.5" x14ac:dyDescent="0.2">
      <c r="A361" s="33" t="s">
        <v>446</v>
      </c>
      <c r="B361" s="29" t="s">
        <v>26</v>
      </c>
      <c r="C361" s="131">
        <f>IF(D361="","",COUNTA(D$345:$D361))</f>
        <v>9</v>
      </c>
      <c r="D361" s="82" t="s">
        <v>537</v>
      </c>
      <c r="E361" s="82"/>
      <c r="F361" s="49" t="s">
        <v>191</v>
      </c>
      <c r="G361" s="50"/>
      <c r="H361" s="49" t="s">
        <v>118</v>
      </c>
      <c r="I361" s="51"/>
      <c r="J361" s="52"/>
      <c r="K361" s="53">
        <v>0</v>
      </c>
      <c r="L361" s="54">
        <f t="shared" si="44"/>
        <v>0</v>
      </c>
      <c r="M361" s="54">
        <v>0</v>
      </c>
      <c r="P361" s="57"/>
    </row>
    <row r="362" spans="1:16" ht="25.5" x14ac:dyDescent="0.2">
      <c r="A362" s="33" t="s">
        <v>446</v>
      </c>
      <c r="B362" s="29" t="s">
        <v>26</v>
      </c>
      <c r="C362" s="131">
        <f>IF(D362="","",COUNTA(D$345:$D362))</f>
        <v>10</v>
      </c>
      <c r="D362" s="82" t="s">
        <v>334</v>
      </c>
      <c r="E362" s="82"/>
      <c r="F362" s="49" t="s">
        <v>191</v>
      </c>
      <c r="G362" s="50" t="s">
        <v>411</v>
      </c>
      <c r="H362" s="49" t="s">
        <v>127</v>
      </c>
      <c r="I362" s="51"/>
      <c r="J362" s="52"/>
      <c r="K362" s="53">
        <v>0</v>
      </c>
      <c r="L362" s="54">
        <f t="shared" si="44"/>
        <v>0</v>
      </c>
      <c r="M362" s="54">
        <v>0</v>
      </c>
      <c r="P362" s="57"/>
    </row>
    <row r="363" spans="1:16" ht="25.5" x14ac:dyDescent="0.2">
      <c r="A363" s="33" t="s">
        <v>446</v>
      </c>
      <c r="B363" s="29" t="s">
        <v>26</v>
      </c>
      <c r="C363" s="131">
        <f>IF(D363="","",COUNTA(D$345:$D363))</f>
        <v>11</v>
      </c>
      <c r="D363" s="82" t="s">
        <v>428</v>
      </c>
      <c r="E363" s="82"/>
      <c r="F363" s="49" t="s">
        <v>191</v>
      </c>
      <c r="G363" s="50" t="s">
        <v>405</v>
      </c>
      <c r="H363" s="49" t="s">
        <v>119</v>
      </c>
      <c r="I363" s="51"/>
      <c r="J363" s="52"/>
      <c r="K363" s="53">
        <v>0</v>
      </c>
      <c r="L363" s="54">
        <f t="shared" si="44"/>
        <v>0</v>
      </c>
      <c r="M363" s="54"/>
      <c r="P363" s="57"/>
    </row>
    <row r="364" spans="1:16" ht="25.5" x14ac:dyDescent="0.2">
      <c r="A364" s="33" t="s">
        <v>446</v>
      </c>
      <c r="B364" s="29" t="s">
        <v>242</v>
      </c>
      <c r="C364" s="131">
        <f>IF(D364="","",COUNTA(D$345:$D364))</f>
        <v>12</v>
      </c>
      <c r="D364" s="82" t="s">
        <v>335</v>
      </c>
      <c r="E364" s="82"/>
      <c r="F364" s="49" t="s">
        <v>191</v>
      </c>
      <c r="G364" s="50"/>
      <c r="H364" s="49" t="s">
        <v>152</v>
      </c>
      <c r="I364" s="51"/>
      <c r="J364" s="52"/>
      <c r="K364" s="53">
        <v>0</v>
      </c>
      <c r="L364" s="54">
        <f t="shared" si="44"/>
        <v>0</v>
      </c>
      <c r="M364" s="54">
        <v>0</v>
      </c>
      <c r="P364" s="57"/>
    </row>
    <row r="365" spans="1:16" x14ac:dyDescent="0.2">
      <c r="C365" s="131" t="str">
        <f>IF(D365="","",COUNTA(D$345:$D365))</f>
        <v/>
      </c>
      <c r="D365" s="82"/>
      <c r="E365" s="82"/>
      <c r="F365" s="49"/>
      <c r="G365" s="50"/>
      <c r="H365" s="49"/>
      <c r="I365" s="51"/>
      <c r="J365" s="52"/>
      <c r="K365" s="53">
        <v>0</v>
      </c>
      <c r="L365" s="54">
        <f t="shared" si="44"/>
        <v>0</v>
      </c>
      <c r="M365" s="54">
        <v>0</v>
      </c>
      <c r="P365" s="57"/>
    </row>
    <row r="366" spans="1:16" ht="15" customHeight="1" x14ac:dyDescent="0.2">
      <c r="C366" s="198" t="s">
        <v>35</v>
      </c>
      <c r="D366" s="198"/>
      <c r="E366" s="173"/>
      <c r="F366" s="173"/>
      <c r="G366" s="173"/>
      <c r="H366" s="173"/>
      <c r="I366" s="173"/>
      <c r="J366" s="173"/>
      <c r="K366" s="173"/>
      <c r="L366" s="173"/>
      <c r="M366" s="171"/>
      <c r="P366" s="57"/>
    </row>
    <row r="367" spans="1:16" ht="25.5" x14ac:dyDescent="0.2">
      <c r="A367" s="33" t="s">
        <v>446</v>
      </c>
      <c r="B367" s="29" t="s">
        <v>26</v>
      </c>
      <c r="C367" s="131">
        <f>IF(D367="","",COUNTA(D$345:$D367))</f>
        <v>13</v>
      </c>
      <c r="D367" s="90" t="s">
        <v>336</v>
      </c>
      <c r="E367" s="90"/>
      <c r="F367" s="49" t="s">
        <v>191</v>
      </c>
      <c r="G367" s="50" t="s">
        <v>405</v>
      </c>
      <c r="H367" s="49" t="s">
        <v>153</v>
      </c>
      <c r="I367" s="51"/>
      <c r="J367" s="52"/>
      <c r="K367" s="53">
        <v>0</v>
      </c>
      <c r="L367" s="54">
        <f>SUM(I367+J367)*K367</f>
        <v>0</v>
      </c>
      <c r="M367" s="54">
        <v>0</v>
      </c>
      <c r="P367" s="57"/>
    </row>
    <row r="368" spans="1:16" ht="25.5" x14ac:dyDescent="0.2">
      <c r="A368" s="33" t="s">
        <v>446</v>
      </c>
      <c r="B368" s="29" t="s">
        <v>26</v>
      </c>
      <c r="C368" s="131">
        <f>IF(D368="","",COUNTA(D$345:$D368))</f>
        <v>14</v>
      </c>
      <c r="D368" s="90" t="s">
        <v>337</v>
      </c>
      <c r="E368" s="90"/>
      <c r="F368" s="49" t="s">
        <v>97</v>
      </c>
      <c r="G368" s="50"/>
      <c r="H368" s="49" t="s">
        <v>140</v>
      </c>
      <c r="I368" s="51"/>
      <c r="J368" s="52"/>
      <c r="K368" s="53">
        <v>0</v>
      </c>
      <c r="L368" s="54">
        <f t="shared" ref="L368:L371" si="45">SUM(I368+J368)*K368</f>
        <v>0</v>
      </c>
      <c r="M368" s="54">
        <v>0</v>
      </c>
      <c r="P368" s="57"/>
    </row>
    <row r="369" spans="1:16" x14ac:dyDescent="0.2">
      <c r="A369" s="33" t="s">
        <v>446</v>
      </c>
      <c r="B369" s="29" t="s">
        <v>26</v>
      </c>
      <c r="C369" s="131">
        <f>IF(D369="","",COUNTA(D$345:$D369))</f>
        <v>15</v>
      </c>
      <c r="D369" s="90" t="s">
        <v>338</v>
      </c>
      <c r="E369" s="90"/>
      <c r="F369" s="49" t="s">
        <v>2</v>
      </c>
      <c r="G369" s="50"/>
      <c r="H369" s="49" t="s">
        <v>126</v>
      </c>
      <c r="I369" s="51"/>
      <c r="J369" s="52"/>
      <c r="K369" s="53">
        <v>0</v>
      </c>
      <c r="L369" s="54">
        <f t="shared" si="45"/>
        <v>0</v>
      </c>
      <c r="M369" s="54">
        <v>0</v>
      </c>
      <c r="P369" s="57"/>
    </row>
    <row r="370" spans="1:16" ht="16.5" customHeight="1" x14ac:dyDescent="0.2">
      <c r="A370" s="33" t="s">
        <v>446</v>
      </c>
      <c r="B370" s="29" t="s">
        <v>26</v>
      </c>
      <c r="C370" s="131">
        <f>IF(D370="","",COUNTA(D$345:$D370))</f>
        <v>16</v>
      </c>
      <c r="D370" s="90" t="s">
        <v>339</v>
      </c>
      <c r="E370" s="90"/>
      <c r="F370" s="49" t="s">
        <v>191</v>
      </c>
      <c r="G370" s="50"/>
      <c r="H370" s="49" t="s">
        <v>118</v>
      </c>
      <c r="I370" s="51"/>
      <c r="J370" s="52"/>
      <c r="K370" s="53">
        <v>0</v>
      </c>
      <c r="L370" s="54">
        <f t="shared" si="45"/>
        <v>0</v>
      </c>
      <c r="M370" s="54">
        <v>0</v>
      </c>
      <c r="P370" s="57"/>
    </row>
    <row r="371" spans="1:16" x14ac:dyDescent="0.2">
      <c r="C371" s="131" t="str">
        <f>IF(D371="","",COUNTA(D$345:$D371))</f>
        <v/>
      </c>
      <c r="D371" s="90"/>
      <c r="E371" s="90"/>
      <c r="F371" s="49"/>
      <c r="G371" s="50"/>
      <c r="H371" s="49"/>
      <c r="I371" s="51"/>
      <c r="J371" s="52"/>
      <c r="K371" s="53">
        <v>0</v>
      </c>
      <c r="L371" s="54">
        <f t="shared" si="45"/>
        <v>0</v>
      </c>
      <c r="M371" s="54">
        <v>0</v>
      </c>
      <c r="N371" s="132"/>
      <c r="P371" s="57"/>
    </row>
    <row r="372" spans="1:16" ht="15" customHeight="1" x14ac:dyDescent="0.2">
      <c r="C372" s="196" t="s">
        <v>157</v>
      </c>
      <c r="D372" s="196"/>
      <c r="E372" s="136"/>
      <c r="F372" s="136"/>
      <c r="G372" s="136"/>
      <c r="H372" s="136"/>
      <c r="I372" s="136"/>
      <c r="J372" s="136"/>
      <c r="K372" s="136"/>
      <c r="L372" s="136"/>
      <c r="M372" s="136"/>
      <c r="P372" s="57"/>
    </row>
    <row r="373" spans="1:16" x14ac:dyDescent="0.2">
      <c r="C373" s="34" t="s">
        <v>37</v>
      </c>
      <c r="D373" s="44" t="s">
        <v>36</v>
      </c>
      <c r="E373" s="44"/>
      <c r="F373" s="44"/>
      <c r="G373" s="44"/>
      <c r="H373" s="44"/>
      <c r="I373" s="44"/>
      <c r="J373" s="44"/>
      <c r="K373" s="44"/>
      <c r="L373" s="44"/>
      <c r="M373" s="44"/>
      <c r="P373" s="57"/>
    </row>
    <row r="374" spans="1:16" ht="114.75" x14ac:dyDescent="0.2">
      <c r="A374" s="33" t="s">
        <v>446</v>
      </c>
      <c r="B374" s="29" t="s">
        <v>26</v>
      </c>
      <c r="C374" s="137">
        <f>IF(D374="","",COUNTA(D$374:$D374))</f>
        <v>1</v>
      </c>
      <c r="D374" s="82" t="s">
        <v>340</v>
      </c>
      <c r="E374" s="82"/>
      <c r="F374" s="49" t="s">
        <v>191</v>
      </c>
      <c r="G374" s="50" t="s">
        <v>405</v>
      </c>
      <c r="H374" s="49" t="s">
        <v>146</v>
      </c>
      <c r="I374" s="51"/>
      <c r="J374" s="52"/>
      <c r="K374" s="53">
        <v>0</v>
      </c>
      <c r="L374" s="54">
        <f>SUM(I374+J374)*K374</f>
        <v>0</v>
      </c>
      <c r="M374" s="54">
        <v>0</v>
      </c>
      <c r="P374" s="57"/>
    </row>
    <row r="375" spans="1:16" ht="25.5" x14ac:dyDescent="0.2">
      <c r="A375" s="33" t="s">
        <v>446</v>
      </c>
      <c r="B375" s="29" t="s">
        <v>28</v>
      </c>
      <c r="C375" s="137">
        <f>IF(D375="","",COUNTA(D$374:$D375))</f>
        <v>2</v>
      </c>
      <c r="D375" s="82" t="s">
        <v>341</v>
      </c>
      <c r="E375" s="82"/>
      <c r="F375" s="49" t="s">
        <v>106</v>
      </c>
      <c r="G375" s="50" t="s">
        <v>410</v>
      </c>
      <c r="H375" s="49" t="s">
        <v>129</v>
      </c>
      <c r="I375" s="51"/>
      <c r="J375" s="52"/>
      <c r="K375" s="53">
        <v>0</v>
      </c>
      <c r="L375" s="54">
        <f t="shared" ref="L375:L380" si="46">SUM(I375+J375)*K375</f>
        <v>0</v>
      </c>
      <c r="M375" s="54">
        <v>0</v>
      </c>
      <c r="P375" s="57"/>
    </row>
    <row r="376" spans="1:16" ht="25.5" x14ac:dyDescent="0.2">
      <c r="A376" s="33" t="s">
        <v>446</v>
      </c>
      <c r="B376" s="29" t="s">
        <v>28</v>
      </c>
      <c r="C376" s="137">
        <f>IF(D376="","",COUNTA(D$374:$D376))</f>
        <v>3</v>
      </c>
      <c r="D376" s="82" t="s">
        <v>342</v>
      </c>
      <c r="E376" s="82"/>
      <c r="F376" s="49" t="s">
        <v>106</v>
      </c>
      <c r="G376" s="50"/>
      <c r="H376" s="49" t="s">
        <v>129</v>
      </c>
      <c r="I376" s="51"/>
      <c r="J376" s="52"/>
      <c r="K376" s="53">
        <v>0</v>
      </c>
      <c r="L376" s="54">
        <f t="shared" si="46"/>
        <v>0</v>
      </c>
      <c r="M376" s="54">
        <v>0</v>
      </c>
      <c r="P376" s="57"/>
    </row>
    <row r="377" spans="1:16" ht="25.5" x14ac:dyDescent="0.2">
      <c r="A377" s="33" t="s">
        <v>446</v>
      </c>
      <c r="B377" s="29" t="s">
        <v>26</v>
      </c>
      <c r="C377" s="137">
        <f>IF(D377="","",COUNTA(D$374:$D377))</f>
        <v>4</v>
      </c>
      <c r="D377" s="82" t="s">
        <v>343</v>
      </c>
      <c r="E377" s="82"/>
      <c r="F377" s="49" t="s">
        <v>98</v>
      </c>
      <c r="G377" s="50" t="s">
        <v>409</v>
      </c>
      <c r="H377" s="49" t="s">
        <v>129</v>
      </c>
      <c r="I377" s="51"/>
      <c r="J377" s="52"/>
      <c r="K377" s="53">
        <v>0</v>
      </c>
      <c r="L377" s="54">
        <f t="shared" si="46"/>
        <v>0</v>
      </c>
      <c r="M377" s="54">
        <v>0</v>
      </c>
      <c r="P377" s="57"/>
    </row>
    <row r="378" spans="1:16" ht="25.5" x14ac:dyDescent="0.2">
      <c r="A378" s="33" t="s">
        <v>446</v>
      </c>
      <c r="B378" s="29" t="s">
        <v>28</v>
      </c>
      <c r="C378" s="137">
        <f>IF(D378="","",COUNTA(D$374:$D378))</f>
        <v>5</v>
      </c>
      <c r="D378" s="82" t="s">
        <v>538</v>
      </c>
      <c r="E378" s="82"/>
      <c r="F378" s="49" t="s">
        <v>191</v>
      </c>
      <c r="G378" s="50" t="s">
        <v>408</v>
      </c>
      <c r="H378" s="49" t="s">
        <v>129</v>
      </c>
      <c r="I378" s="51"/>
      <c r="J378" s="52"/>
      <c r="K378" s="53">
        <v>0</v>
      </c>
      <c r="L378" s="54">
        <f t="shared" si="46"/>
        <v>0</v>
      </c>
      <c r="M378" s="54">
        <v>0</v>
      </c>
      <c r="P378" s="57"/>
    </row>
    <row r="379" spans="1:16" ht="25.5" x14ac:dyDescent="0.2">
      <c r="A379" s="33" t="s">
        <v>446</v>
      </c>
      <c r="B379" s="29" t="s">
        <v>26</v>
      </c>
      <c r="C379" s="137">
        <f>IF(D379="","",COUNTA(D$374:$D379))</f>
        <v>6</v>
      </c>
      <c r="D379" s="82" t="s">
        <v>344</v>
      </c>
      <c r="E379" s="82"/>
      <c r="F379" s="49" t="s">
        <v>191</v>
      </c>
      <c r="G379" s="50"/>
      <c r="H379" s="49" t="s">
        <v>129</v>
      </c>
      <c r="I379" s="51"/>
      <c r="J379" s="52"/>
      <c r="K379" s="53">
        <v>0</v>
      </c>
      <c r="L379" s="54">
        <f t="shared" si="46"/>
        <v>0</v>
      </c>
      <c r="M379" s="54">
        <v>0</v>
      </c>
      <c r="P379" s="57"/>
    </row>
    <row r="380" spans="1:16" ht="25.5" x14ac:dyDescent="0.2">
      <c r="A380" s="33" t="s">
        <v>446</v>
      </c>
      <c r="B380" s="29" t="s">
        <v>26</v>
      </c>
      <c r="C380" s="137">
        <f>IF(D380="","",COUNTA(D$374:$D380))</f>
        <v>7</v>
      </c>
      <c r="D380" s="82" t="s">
        <v>345</v>
      </c>
      <c r="E380" s="82"/>
      <c r="F380" s="49" t="s">
        <v>191</v>
      </c>
      <c r="G380" s="50"/>
      <c r="H380" s="49" t="s">
        <v>129</v>
      </c>
      <c r="I380" s="51"/>
      <c r="J380" s="52"/>
      <c r="K380" s="53">
        <v>0</v>
      </c>
      <c r="L380" s="54">
        <f t="shared" si="46"/>
        <v>0</v>
      </c>
      <c r="M380" s="54">
        <v>0</v>
      </c>
      <c r="P380" s="57"/>
    </row>
    <row r="381" spans="1:16" x14ac:dyDescent="0.2">
      <c r="A381" s="33" t="s">
        <v>446</v>
      </c>
      <c r="B381" s="29" t="s">
        <v>26</v>
      </c>
      <c r="C381" s="137" t="s">
        <v>436</v>
      </c>
      <c r="D381" s="182" t="s">
        <v>437</v>
      </c>
      <c r="E381" s="82"/>
      <c r="F381" s="49"/>
      <c r="G381" s="50"/>
      <c r="H381" s="49" t="s">
        <v>129</v>
      </c>
      <c r="I381" s="51"/>
      <c r="J381" s="52"/>
      <c r="K381" s="53"/>
      <c r="L381" s="54"/>
      <c r="M381" s="54">
        <v>0</v>
      </c>
      <c r="P381" s="57"/>
    </row>
    <row r="382" spans="1:16" x14ac:dyDescent="0.2">
      <c r="C382" s="137" t="str">
        <f>IF(D382="","",COUNTA(D$374:$D382))</f>
        <v/>
      </c>
      <c r="D382" s="76"/>
      <c r="E382" s="76"/>
      <c r="F382" s="49"/>
      <c r="G382" s="50"/>
      <c r="H382" s="49"/>
      <c r="I382" s="51"/>
      <c r="J382" s="52"/>
      <c r="K382" s="53">
        <v>0</v>
      </c>
      <c r="L382" s="54">
        <f>SUM(I382+J382)*K382</f>
        <v>0</v>
      </c>
      <c r="M382" s="54">
        <v>0</v>
      </c>
      <c r="P382" s="57"/>
    </row>
    <row r="383" spans="1:16" x14ac:dyDescent="0.2">
      <c r="C383" s="34" t="s">
        <v>24</v>
      </c>
      <c r="D383" s="44" t="s">
        <v>25</v>
      </c>
      <c r="E383" s="44"/>
      <c r="F383" s="44"/>
      <c r="G383" s="44"/>
      <c r="H383" s="44"/>
      <c r="I383" s="44"/>
      <c r="J383" s="44"/>
      <c r="K383" s="44"/>
      <c r="L383" s="44"/>
      <c r="M383" s="44"/>
      <c r="P383" s="57"/>
    </row>
    <row r="384" spans="1:16" ht="25.5" x14ac:dyDescent="0.2">
      <c r="A384" s="33" t="s">
        <v>446</v>
      </c>
      <c r="B384" s="29" t="s">
        <v>26</v>
      </c>
      <c r="C384" s="138">
        <f>IF(D384="","",COUNTA(D$384:$D384))</f>
        <v>1</v>
      </c>
      <c r="D384" s="90" t="s">
        <v>346</v>
      </c>
      <c r="E384" s="90"/>
      <c r="F384" s="49" t="s">
        <v>106</v>
      </c>
      <c r="H384" s="49" t="s">
        <v>129</v>
      </c>
      <c r="I384" s="51"/>
      <c r="J384" s="52"/>
      <c r="K384" s="53">
        <v>0</v>
      </c>
      <c r="L384" s="54">
        <f>SUM(I384+J384)*K384</f>
        <v>0</v>
      </c>
      <c r="M384" s="54">
        <v>0</v>
      </c>
      <c r="P384" s="57"/>
    </row>
    <row r="385" spans="1:16" ht="38.25" x14ac:dyDescent="0.2">
      <c r="A385" s="33" t="s">
        <v>446</v>
      </c>
      <c r="B385" s="29" t="s">
        <v>26</v>
      </c>
      <c r="C385" s="138">
        <f>IF(D385="","",COUNTA(D$384:$D385))</f>
        <v>2</v>
      </c>
      <c r="D385" s="90" t="s">
        <v>347</v>
      </c>
      <c r="E385" s="90"/>
      <c r="F385" s="49" t="s">
        <v>106</v>
      </c>
      <c r="H385" s="49" t="s">
        <v>129</v>
      </c>
      <c r="I385" s="51"/>
      <c r="J385" s="52"/>
      <c r="K385" s="53">
        <v>0</v>
      </c>
      <c r="L385" s="54">
        <f t="shared" ref="L385:L389" si="47">SUM(I385+J385)*K385</f>
        <v>0</v>
      </c>
      <c r="M385" s="54">
        <v>0</v>
      </c>
      <c r="P385" s="57"/>
    </row>
    <row r="386" spans="1:16" x14ac:dyDescent="0.2">
      <c r="A386" s="33" t="s">
        <v>446</v>
      </c>
      <c r="B386" s="29" t="s">
        <v>26</v>
      </c>
      <c r="C386" s="138">
        <f>IF(D386="","",COUNTA(D$384:$D386))</f>
        <v>3</v>
      </c>
      <c r="D386" s="90" t="s">
        <v>348</v>
      </c>
      <c r="E386" s="90"/>
      <c r="F386" s="49" t="s">
        <v>3</v>
      </c>
      <c r="H386" s="49" t="s">
        <v>129</v>
      </c>
      <c r="I386" s="51"/>
      <c r="J386" s="52"/>
      <c r="K386" s="53">
        <v>0</v>
      </c>
      <c r="L386" s="54">
        <f t="shared" si="47"/>
        <v>0</v>
      </c>
      <c r="M386" s="54">
        <v>0</v>
      </c>
      <c r="P386" s="57"/>
    </row>
    <row r="387" spans="1:16" ht="38.25" x14ac:dyDescent="0.2">
      <c r="A387" s="33" t="s">
        <v>446</v>
      </c>
      <c r="B387" s="29" t="s">
        <v>26</v>
      </c>
      <c r="C387" s="138">
        <f>IF(D387="","",COUNTA(D$384:$D387))</f>
        <v>4</v>
      </c>
      <c r="D387" s="90" t="s">
        <v>349</v>
      </c>
      <c r="E387" s="90"/>
      <c r="F387" s="49" t="s">
        <v>98</v>
      </c>
      <c r="H387" s="49" t="s">
        <v>126</v>
      </c>
      <c r="I387" s="51"/>
      <c r="J387" s="52"/>
      <c r="K387" s="53">
        <v>0</v>
      </c>
      <c r="L387" s="54">
        <f t="shared" si="47"/>
        <v>0</v>
      </c>
      <c r="M387" s="54">
        <v>0</v>
      </c>
      <c r="P387" s="57"/>
    </row>
    <row r="388" spans="1:16" ht="25.5" x14ac:dyDescent="0.2">
      <c r="A388" s="33" t="s">
        <v>446</v>
      </c>
      <c r="B388" s="29" t="s">
        <v>26</v>
      </c>
      <c r="C388" s="138" t="s">
        <v>438</v>
      </c>
      <c r="D388" s="90" t="s">
        <v>439</v>
      </c>
      <c r="E388" s="90"/>
      <c r="F388" s="49" t="s">
        <v>98</v>
      </c>
      <c r="G388" s="67" t="s">
        <v>440</v>
      </c>
      <c r="H388" s="49" t="s">
        <v>129</v>
      </c>
      <c r="I388" s="51"/>
      <c r="J388" s="52"/>
      <c r="K388" s="53"/>
      <c r="L388" s="54"/>
      <c r="M388" s="54"/>
      <c r="P388" s="57"/>
    </row>
    <row r="389" spans="1:16" x14ac:dyDescent="0.2">
      <c r="C389" s="138" t="str">
        <f>IF(D389="","",COUNTA(D$384:$D389))</f>
        <v/>
      </c>
      <c r="D389" s="76"/>
      <c r="E389" s="76"/>
      <c r="F389" s="49"/>
      <c r="H389" s="49"/>
      <c r="I389" s="51"/>
      <c r="J389" s="52"/>
      <c r="K389" s="53">
        <v>0</v>
      </c>
      <c r="L389" s="54">
        <f t="shared" si="47"/>
        <v>0</v>
      </c>
      <c r="M389" s="54">
        <v>0</v>
      </c>
      <c r="P389" s="57"/>
    </row>
    <row r="390" spans="1:16" x14ac:dyDescent="0.2">
      <c r="C390" s="34" t="s">
        <v>26</v>
      </c>
      <c r="D390" s="44" t="s">
        <v>27</v>
      </c>
      <c r="E390" s="44"/>
      <c r="F390" s="44"/>
      <c r="G390" s="44"/>
      <c r="H390" s="44"/>
      <c r="I390" s="44"/>
      <c r="J390" s="44"/>
      <c r="K390" s="44"/>
      <c r="L390" s="44"/>
      <c r="M390" s="44"/>
      <c r="P390" s="57"/>
    </row>
    <row r="391" spans="1:16" x14ac:dyDescent="0.2">
      <c r="C391" s="198" t="s">
        <v>216</v>
      </c>
      <c r="D391" s="198"/>
      <c r="E391" s="173"/>
      <c r="F391" s="174"/>
      <c r="G391" s="175"/>
      <c r="H391" s="174"/>
      <c r="I391" s="176"/>
      <c r="J391" s="177"/>
      <c r="K391" s="178"/>
      <c r="L391" s="171"/>
      <c r="M391" s="171"/>
      <c r="P391" s="57"/>
    </row>
    <row r="392" spans="1:16" x14ac:dyDescent="0.2">
      <c r="A392" s="33" t="s">
        <v>446</v>
      </c>
      <c r="B392" s="29" t="s">
        <v>26</v>
      </c>
      <c r="C392" s="139">
        <f>IF(D392="","",COUNTA(D$392:$D392))</f>
        <v>1</v>
      </c>
      <c r="D392" s="140" t="s">
        <v>355</v>
      </c>
      <c r="E392" s="140"/>
      <c r="F392" s="49" t="s">
        <v>3</v>
      </c>
      <c r="G392" s="67" t="s">
        <v>403</v>
      </c>
      <c r="H392" s="49" t="s">
        <v>126</v>
      </c>
      <c r="I392" s="51"/>
      <c r="J392" s="52"/>
      <c r="K392" s="53">
        <v>0</v>
      </c>
      <c r="L392" s="54">
        <f t="shared" ref="L392:L402" si="48">SUM(I392+J392)*K392</f>
        <v>0</v>
      </c>
      <c r="M392" s="54">
        <v>0</v>
      </c>
      <c r="P392" s="57"/>
    </row>
    <row r="393" spans="1:16" ht="25.5" x14ac:dyDescent="0.2">
      <c r="A393" s="33" t="s">
        <v>446</v>
      </c>
      <c r="B393" s="29" t="s">
        <v>26</v>
      </c>
      <c r="C393" s="139">
        <f>IF(D393="","",COUNTA(D$392:$D393))</f>
        <v>2</v>
      </c>
      <c r="D393" s="140" t="s">
        <v>357</v>
      </c>
      <c r="E393" s="140"/>
      <c r="F393" s="49" t="s">
        <v>2</v>
      </c>
      <c r="G393" s="67" t="s">
        <v>403</v>
      </c>
      <c r="H393" s="49" t="s">
        <v>126</v>
      </c>
      <c r="I393" s="51"/>
      <c r="J393" s="52"/>
      <c r="K393" s="53">
        <v>0</v>
      </c>
      <c r="L393" s="54">
        <f t="shared" si="48"/>
        <v>0</v>
      </c>
      <c r="M393" s="54">
        <v>0</v>
      </c>
      <c r="P393" s="57"/>
    </row>
    <row r="394" spans="1:16" x14ac:dyDescent="0.2">
      <c r="A394" s="33" t="s">
        <v>446</v>
      </c>
      <c r="B394" s="29" t="s">
        <v>26</v>
      </c>
      <c r="C394" s="139">
        <f>IF(D394="","",COUNTA(D$392:$D394))</f>
        <v>3</v>
      </c>
      <c r="D394" s="140" t="s">
        <v>359</v>
      </c>
      <c r="E394" s="140"/>
      <c r="F394" s="49"/>
      <c r="G394" s="67" t="s">
        <v>405</v>
      </c>
      <c r="H394" s="49" t="s">
        <v>126</v>
      </c>
      <c r="I394" s="51"/>
      <c r="J394" s="52"/>
      <c r="K394" s="53">
        <v>0</v>
      </c>
      <c r="L394" s="54">
        <f t="shared" si="48"/>
        <v>0</v>
      </c>
      <c r="M394" s="54">
        <v>0</v>
      </c>
      <c r="P394" s="57"/>
    </row>
    <row r="395" spans="1:16" ht="25.5" x14ac:dyDescent="0.2">
      <c r="A395" s="33" t="s">
        <v>446</v>
      </c>
      <c r="B395" s="29" t="s">
        <v>26</v>
      </c>
      <c r="C395" s="139">
        <f>IF(D395="","",COUNTA(D$392:$D395))</f>
        <v>4</v>
      </c>
      <c r="D395" s="140" t="s">
        <v>360</v>
      </c>
      <c r="E395" s="140"/>
      <c r="F395" s="49" t="s">
        <v>2</v>
      </c>
      <c r="G395" s="67" t="s">
        <v>403</v>
      </c>
      <c r="H395" s="49" t="s">
        <v>126</v>
      </c>
      <c r="I395" s="51"/>
      <c r="J395" s="52"/>
      <c r="K395" s="53">
        <v>0</v>
      </c>
      <c r="L395" s="54">
        <f t="shared" si="48"/>
        <v>0</v>
      </c>
      <c r="M395" s="54">
        <v>0</v>
      </c>
      <c r="P395" s="57"/>
    </row>
    <row r="396" spans="1:16" ht="25.5" x14ac:dyDescent="0.2">
      <c r="A396" s="33" t="s">
        <v>446</v>
      </c>
      <c r="B396" s="29" t="s">
        <v>26</v>
      </c>
      <c r="C396" s="139">
        <f>IF(D396="","",COUNTA(D$392:$D396))</f>
        <v>5</v>
      </c>
      <c r="D396" s="140" t="s">
        <v>361</v>
      </c>
      <c r="E396" s="140"/>
      <c r="F396" s="49" t="s">
        <v>2</v>
      </c>
      <c r="G396" s="67" t="s">
        <v>403</v>
      </c>
      <c r="H396" s="49" t="s">
        <v>126</v>
      </c>
      <c r="I396" s="51"/>
      <c r="J396" s="52"/>
      <c r="K396" s="53">
        <v>0</v>
      </c>
      <c r="L396" s="54">
        <f t="shared" si="48"/>
        <v>0</v>
      </c>
      <c r="M396" s="54">
        <v>0</v>
      </c>
      <c r="P396" s="57"/>
    </row>
    <row r="397" spans="1:16" x14ac:dyDescent="0.2">
      <c r="A397" s="33" t="s">
        <v>446</v>
      </c>
      <c r="B397" s="29" t="s">
        <v>26</v>
      </c>
      <c r="C397" s="139">
        <f>IF(D397="","",COUNTA(D$392:$D397))</f>
        <v>6</v>
      </c>
      <c r="D397" s="140" t="s">
        <v>362</v>
      </c>
      <c r="E397" s="140"/>
      <c r="F397" s="49" t="s">
        <v>2</v>
      </c>
      <c r="G397" s="67" t="s">
        <v>406</v>
      </c>
      <c r="H397" s="49" t="s">
        <v>126</v>
      </c>
      <c r="I397" s="51"/>
      <c r="J397" s="52"/>
      <c r="K397" s="53">
        <v>0</v>
      </c>
      <c r="L397" s="54">
        <f t="shared" si="48"/>
        <v>0</v>
      </c>
      <c r="M397" s="54">
        <v>0</v>
      </c>
      <c r="P397" s="57"/>
    </row>
    <row r="398" spans="1:16" x14ac:dyDescent="0.2">
      <c r="C398" s="139"/>
      <c r="D398" s="140"/>
      <c r="E398" s="140"/>
      <c r="F398" s="49"/>
      <c r="H398" s="49"/>
      <c r="I398" s="51"/>
      <c r="J398" s="52"/>
      <c r="K398" s="53">
        <v>0</v>
      </c>
      <c r="L398" s="54">
        <f t="shared" si="48"/>
        <v>0</v>
      </c>
      <c r="M398" s="54">
        <v>0</v>
      </c>
      <c r="P398" s="57"/>
    </row>
    <row r="399" spans="1:16" x14ac:dyDescent="0.2">
      <c r="C399" s="198" t="s">
        <v>217</v>
      </c>
      <c r="D399" s="198"/>
      <c r="E399" s="173"/>
      <c r="F399" s="174"/>
      <c r="G399" s="175"/>
      <c r="H399" s="174"/>
      <c r="I399" s="176"/>
      <c r="J399" s="177"/>
      <c r="K399" s="178"/>
      <c r="L399" s="171"/>
      <c r="M399" s="171"/>
      <c r="P399" s="57"/>
    </row>
    <row r="400" spans="1:16" ht="25.5" x14ac:dyDescent="0.2">
      <c r="A400" s="33" t="s">
        <v>446</v>
      </c>
      <c r="B400" s="29" t="s">
        <v>26</v>
      </c>
      <c r="C400" s="139">
        <f>IF(D400="","",COUNTA(D$392:$D400))</f>
        <v>7</v>
      </c>
      <c r="D400" s="140" t="s">
        <v>358</v>
      </c>
      <c r="E400" s="140"/>
      <c r="F400" s="49" t="s">
        <v>3</v>
      </c>
      <c r="G400" s="67" t="s">
        <v>407</v>
      </c>
      <c r="H400" s="49" t="s">
        <v>126</v>
      </c>
      <c r="I400" s="51"/>
      <c r="J400" s="52"/>
      <c r="K400" s="53">
        <v>0</v>
      </c>
      <c r="L400" s="54">
        <f t="shared" si="48"/>
        <v>0</v>
      </c>
      <c r="M400" s="54">
        <v>0</v>
      </c>
      <c r="P400" s="57"/>
    </row>
    <row r="401" spans="1:16" ht="25.5" x14ac:dyDescent="0.2">
      <c r="A401" s="33" t="s">
        <v>446</v>
      </c>
      <c r="B401" s="29" t="s">
        <v>26</v>
      </c>
      <c r="C401" s="139">
        <f>IF(D401="","",COUNTA(D$392:$D401))</f>
        <v>8</v>
      </c>
      <c r="D401" s="140" t="s">
        <v>364</v>
      </c>
      <c r="E401" s="140"/>
      <c r="F401" s="49" t="s">
        <v>3</v>
      </c>
      <c r="G401" s="67" t="s">
        <v>397</v>
      </c>
      <c r="H401" s="49" t="s">
        <v>118</v>
      </c>
      <c r="I401" s="51"/>
      <c r="J401" s="52"/>
      <c r="K401" s="53">
        <v>0</v>
      </c>
      <c r="L401" s="54">
        <f t="shared" si="48"/>
        <v>0</v>
      </c>
      <c r="M401" s="54">
        <v>0</v>
      </c>
      <c r="P401" s="57"/>
    </row>
    <row r="402" spans="1:16" x14ac:dyDescent="0.2">
      <c r="C402" s="139"/>
      <c r="D402" s="140"/>
      <c r="E402" s="140"/>
      <c r="F402" s="49"/>
      <c r="H402" s="49"/>
      <c r="I402" s="51"/>
      <c r="J402" s="52"/>
      <c r="K402" s="53">
        <v>0</v>
      </c>
      <c r="L402" s="54">
        <f t="shared" si="48"/>
        <v>0</v>
      </c>
      <c r="M402" s="54">
        <v>0</v>
      </c>
      <c r="P402" s="57"/>
    </row>
    <row r="403" spans="1:16" x14ac:dyDescent="0.2">
      <c r="C403" s="198" t="s">
        <v>218</v>
      </c>
      <c r="D403" s="198"/>
      <c r="E403" s="173"/>
      <c r="F403" s="174"/>
      <c r="G403" s="175"/>
      <c r="H403" s="174"/>
      <c r="I403" s="176"/>
      <c r="J403" s="177"/>
      <c r="K403" s="178"/>
      <c r="L403" s="171"/>
      <c r="M403" s="171"/>
      <c r="P403" s="57"/>
    </row>
    <row r="404" spans="1:16" ht="25.5" x14ac:dyDescent="0.2">
      <c r="A404" s="33" t="s">
        <v>446</v>
      </c>
      <c r="B404" s="29" t="s">
        <v>26</v>
      </c>
      <c r="C404" s="139">
        <f>IF(D404="","",COUNTA(D$392:$D404))</f>
        <v>9</v>
      </c>
      <c r="D404" s="140" t="s">
        <v>350</v>
      </c>
      <c r="E404" s="140"/>
      <c r="F404" s="49" t="s">
        <v>106</v>
      </c>
      <c r="H404" s="49" t="s">
        <v>126</v>
      </c>
      <c r="I404" s="51"/>
      <c r="J404" s="52"/>
      <c r="K404" s="53">
        <v>0</v>
      </c>
      <c r="L404" s="54">
        <f>SUM(I404+J404)*K404</f>
        <v>0</v>
      </c>
      <c r="M404" s="54">
        <v>0</v>
      </c>
      <c r="P404" s="57"/>
    </row>
    <row r="405" spans="1:16" x14ac:dyDescent="0.2">
      <c r="A405" s="33" t="s">
        <v>446</v>
      </c>
      <c r="B405" s="29" t="s">
        <v>28</v>
      </c>
      <c r="C405" s="139">
        <f>IF(D405="","",COUNTA(D$392:$D405))</f>
        <v>10</v>
      </c>
      <c r="D405" s="140" t="s">
        <v>351</v>
      </c>
      <c r="E405" s="140"/>
      <c r="F405" s="49" t="s">
        <v>106</v>
      </c>
      <c r="H405" s="49" t="s">
        <v>126</v>
      </c>
      <c r="I405" s="51"/>
      <c r="J405" s="52"/>
      <c r="K405" s="53">
        <v>0</v>
      </c>
      <c r="L405" s="54">
        <f t="shared" ref="L405:L414" si="49">SUM(I405+J405)*K405</f>
        <v>0</v>
      </c>
      <c r="M405" s="54">
        <v>0</v>
      </c>
      <c r="P405" s="57"/>
    </row>
    <row r="406" spans="1:16" x14ac:dyDescent="0.2">
      <c r="A406" s="33" t="s">
        <v>446</v>
      </c>
      <c r="B406" s="29" t="s">
        <v>28</v>
      </c>
      <c r="C406" s="139">
        <f>IF(D406="","",COUNTA(D$392:$D406))</f>
        <v>11</v>
      </c>
      <c r="D406" s="140" t="s">
        <v>352</v>
      </c>
      <c r="E406" s="140"/>
      <c r="F406" s="49" t="s">
        <v>106</v>
      </c>
      <c r="H406" s="49" t="s">
        <v>126</v>
      </c>
      <c r="I406" s="51"/>
      <c r="J406" s="52"/>
      <c r="K406" s="53">
        <v>0</v>
      </c>
      <c r="L406" s="54">
        <f t="shared" si="49"/>
        <v>0</v>
      </c>
      <c r="M406" s="54">
        <v>0</v>
      </c>
      <c r="P406" s="57"/>
    </row>
    <row r="407" spans="1:16" x14ac:dyDescent="0.2">
      <c r="A407" s="33" t="s">
        <v>446</v>
      </c>
      <c r="B407" s="29" t="s">
        <v>28</v>
      </c>
      <c r="C407" s="139">
        <f>IF(D407="","",COUNTA(D$392:$D407))</f>
        <v>12</v>
      </c>
      <c r="D407" s="140" t="s">
        <v>353</v>
      </c>
      <c r="E407" s="140"/>
      <c r="F407" s="49" t="s">
        <v>106</v>
      </c>
      <c r="H407" s="49" t="s">
        <v>126</v>
      </c>
      <c r="I407" s="51"/>
      <c r="J407" s="52"/>
      <c r="K407" s="53">
        <v>0</v>
      </c>
      <c r="L407" s="54">
        <f t="shared" si="49"/>
        <v>0</v>
      </c>
      <c r="M407" s="54">
        <v>0</v>
      </c>
      <c r="P407" s="57"/>
    </row>
    <row r="408" spans="1:16" x14ac:dyDescent="0.2">
      <c r="A408" s="33" t="s">
        <v>446</v>
      </c>
      <c r="B408" s="29" t="s">
        <v>28</v>
      </c>
      <c r="C408" s="139">
        <f>IF(D408="","",COUNTA(D$392:$D408))</f>
        <v>13</v>
      </c>
      <c r="D408" s="140" t="s">
        <v>354</v>
      </c>
      <c r="E408" s="140"/>
      <c r="F408" s="49" t="s">
        <v>98</v>
      </c>
      <c r="H408" s="49" t="s">
        <v>126</v>
      </c>
      <c r="I408" s="51"/>
      <c r="J408" s="52"/>
      <c r="K408" s="53">
        <v>0</v>
      </c>
      <c r="L408" s="54">
        <f t="shared" si="49"/>
        <v>0</v>
      </c>
      <c r="M408" s="54">
        <v>0</v>
      </c>
      <c r="P408" s="57"/>
    </row>
    <row r="409" spans="1:16" ht="25.5" x14ac:dyDescent="0.2">
      <c r="A409" s="33" t="s">
        <v>446</v>
      </c>
      <c r="B409" s="29" t="s">
        <v>26</v>
      </c>
      <c r="C409" s="139">
        <f>IF(D409="","",COUNTA(D$392:$D409))</f>
        <v>14</v>
      </c>
      <c r="D409" s="140" t="s">
        <v>430</v>
      </c>
      <c r="E409" s="140"/>
      <c r="F409" s="49" t="s">
        <v>3</v>
      </c>
      <c r="H409" s="49" t="s">
        <v>142</v>
      </c>
      <c r="I409" s="51"/>
      <c r="J409" s="52"/>
      <c r="K409" s="53">
        <v>0</v>
      </c>
      <c r="L409" s="54">
        <f t="shared" si="49"/>
        <v>0</v>
      </c>
      <c r="M409" s="54">
        <v>0</v>
      </c>
      <c r="P409" s="57"/>
    </row>
    <row r="410" spans="1:16" ht="25.5" x14ac:dyDescent="0.2">
      <c r="A410" s="33" t="s">
        <v>446</v>
      </c>
      <c r="B410" s="29" t="s">
        <v>26</v>
      </c>
      <c r="C410" s="139">
        <f>IF(D410="","",COUNTA(D$392:$D410))</f>
        <v>15</v>
      </c>
      <c r="D410" s="140" t="s">
        <v>363</v>
      </c>
      <c r="E410" s="140"/>
      <c r="F410" s="49" t="s">
        <v>191</v>
      </c>
      <c r="G410" s="67" t="s">
        <v>405</v>
      </c>
      <c r="H410" s="49" t="s">
        <v>126</v>
      </c>
      <c r="I410" s="51"/>
      <c r="J410" s="52"/>
      <c r="K410" s="53">
        <v>0</v>
      </c>
      <c r="L410" s="54">
        <f t="shared" si="49"/>
        <v>0</v>
      </c>
      <c r="M410" s="54">
        <v>0</v>
      </c>
      <c r="P410" s="57"/>
    </row>
    <row r="411" spans="1:16" ht="25.5" x14ac:dyDescent="0.2">
      <c r="A411" s="33" t="s">
        <v>446</v>
      </c>
      <c r="B411" s="29" t="s">
        <v>28</v>
      </c>
      <c r="C411" s="139">
        <f>IF(D411="","",COUNTA(D$392:$D411))</f>
        <v>16</v>
      </c>
      <c r="D411" s="140" t="s">
        <v>365</v>
      </c>
      <c r="E411" s="140"/>
      <c r="F411" s="49" t="s">
        <v>98</v>
      </c>
      <c r="H411" s="49" t="s">
        <v>135</v>
      </c>
      <c r="I411" s="51"/>
      <c r="J411" s="52"/>
      <c r="K411" s="53">
        <v>0</v>
      </c>
      <c r="L411" s="54">
        <f t="shared" si="49"/>
        <v>0</v>
      </c>
      <c r="M411" s="54">
        <v>0</v>
      </c>
      <c r="P411" s="57"/>
    </row>
    <row r="412" spans="1:16" ht="38.25" x14ac:dyDescent="0.2">
      <c r="A412" s="33" t="s">
        <v>446</v>
      </c>
      <c r="B412" s="29" t="s">
        <v>28</v>
      </c>
      <c r="C412" s="139">
        <f>IF(D412="","",COUNTA(D$392:$D412))</f>
        <v>17</v>
      </c>
      <c r="D412" s="140" t="s">
        <v>366</v>
      </c>
      <c r="E412" s="140"/>
      <c r="F412" s="49" t="s">
        <v>98</v>
      </c>
      <c r="H412" s="49" t="s">
        <v>135</v>
      </c>
      <c r="I412" s="51"/>
      <c r="J412" s="52"/>
      <c r="K412" s="53">
        <v>0</v>
      </c>
      <c r="L412" s="54">
        <f t="shared" si="49"/>
        <v>0</v>
      </c>
      <c r="M412" s="54">
        <v>0</v>
      </c>
      <c r="P412" s="57"/>
    </row>
    <row r="413" spans="1:16" ht="25.5" x14ac:dyDescent="0.2">
      <c r="A413" s="33" t="s">
        <v>446</v>
      </c>
      <c r="B413" s="29" t="s">
        <v>28</v>
      </c>
      <c r="C413" s="139">
        <f>IF(D413="","",COUNTA(D$392:$D413))</f>
        <v>18</v>
      </c>
      <c r="D413" s="140" t="s">
        <v>367</v>
      </c>
      <c r="E413" s="140"/>
      <c r="F413" s="49" t="s">
        <v>98</v>
      </c>
      <c r="H413" s="49" t="s">
        <v>135</v>
      </c>
      <c r="I413" s="51"/>
      <c r="J413" s="52"/>
      <c r="K413" s="53">
        <v>0</v>
      </c>
      <c r="L413" s="54">
        <f t="shared" si="49"/>
        <v>0</v>
      </c>
      <c r="M413" s="54">
        <v>0</v>
      </c>
      <c r="P413" s="57"/>
    </row>
    <row r="414" spans="1:16" x14ac:dyDescent="0.2">
      <c r="C414" s="139"/>
      <c r="D414" s="140"/>
      <c r="E414" s="140"/>
      <c r="F414" s="49"/>
      <c r="H414" s="49"/>
      <c r="I414" s="51"/>
      <c r="J414" s="52"/>
      <c r="K414" s="53">
        <v>0</v>
      </c>
      <c r="L414" s="54">
        <f t="shared" si="49"/>
        <v>0</v>
      </c>
      <c r="M414" s="54">
        <v>0</v>
      </c>
      <c r="P414" s="57"/>
    </row>
    <row r="415" spans="1:16" x14ac:dyDescent="0.2">
      <c r="C415" s="34" t="s">
        <v>28</v>
      </c>
      <c r="D415" s="44" t="s">
        <v>29</v>
      </c>
      <c r="E415" s="44"/>
      <c r="F415" s="44"/>
      <c r="G415" s="44"/>
      <c r="H415" s="44"/>
      <c r="I415" s="44"/>
      <c r="J415" s="44"/>
      <c r="K415" s="44"/>
      <c r="L415" s="44"/>
      <c r="M415" s="44"/>
      <c r="P415" s="57"/>
    </row>
    <row r="416" spans="1:16" ht="15" hidden="1" customHeight="1" x14ac:dyDescent="0.2">
      <c r="C416" s="141">
        <f>IF(D416="","",COUNTA(D$416:$D416))</f>
        <v>1</v>
      </c>
      <c r="D416" s="140" t="s">
        <v>92</v>
      </c>
      <c r="E416" s="140"/>
      <c r="F416" s="49" t="s">
        <v>107</v>
      </c>
      <c r="H416" s="49"/>
      <c r="I416" s="51"/>
      <c r="J416" s="52"/>
      <c r="K416" s="53"/>
      <c r="L416" s="142" t="s">
        <v>115</v>
      </c>
      <c r="M416" s="54"/>
      <c r="P416" s="57"/>
    </row>
    <row r="417" spans="1:16" x14ac:dyDescent="0.2">
      <c r="C417" s="198" t="s">
        <v>216</v>
      </c>
      <c r="D417" s="198"/>
      <c r="E417" s="173"/>
      <c r="F417" s="174"/>
      <c r="G417" s="175"/>
      <c r="H417" s="174"/>
      <c r="I417" s="176"/>
      <c r="J417" s="177"/>
      <c r="K417" s="178"/>
      <c r="L417" s="171"/>
      <c r="M417" s="171"/>
      <c r="P417" s="57"/>
    </row>
    <row r="418" spans="1:16" ht="45" customHeight="1" x14ac:dyDescent="0.2">
      <c r="A418" s="33" t="s">
        <v>446</v>
      </c>
      <c r="B418" s="29" t="s">
        <v>28</v>
      </c>
      <c r="C418" s="141">
        <f>IF(D418="","",COUNTA(D$418:$D418))</f>
        <v>1</v>
      </c>
      <c r="D418" s="140" t="s">
        <v>421</v>
      </c>
      <c r="E418" s="140"/>
      <c r="F418" s="49" t="s">
        <v>191</v>
      </c>
      <c r="H418" s="49" t="s">
        <v>129</v>
      </c>
      <c r="I418" s="51"/>
      <c r="J418" s="52"/>
      <c r="K418" s="53">
        <v>0</v>
      </c>
      <c r="L418" s="54">
        <f t="shared" ref="L418:L423" si="50">SUM(I418+J418)*K418</f>
        <v>0</v>
      </c>
      <c r="M418" s="54">
        <v>0</v>
      </c>
      <c r="P418" s="57"/>
    </row>
    <row r="419" spans="1:16" ht="31.5" customHeight="1" x14ac:dyDescent="0.2">
      <c r="A419" s="33" t="s">
        <v>446</v>
      </c>
      <c r="B419" s="29" t="s">
        <v>26</v>
      </c>
      <c r="C419" s="141">
        <f>IF(D419="","",COUNTA(D$418:$D419))</f>
        <v>2</v>
      </c>
      <c r="D419" s="140" t="s">
        <v>372</v>
      </c>
      <c r="E419" s="140"/>
      <c r="F419" s="49" t="s">
        <v>31</v>
      </c>
      <c r="G419" s="67" t="s">
        <v>402</v>
      </c>
      <c r="H419" s="49" t="s">
        <v>129</v>
      </c>
      <c r="I419" s="51"/>
      <c r="J419" s="52"/>
      <c r="K419" s="53">
        <v>0</v>
      </c>
      <c r="L419" s="54">
        <f t="shared" si="50"/>
        <v>0</v>
      </c>
      <c r="M419" s="54">
        <v>0</v>
      </c>
      <c r="P419" s="57"/>
    </row>
    <row r="420" spans="1:16" ht="18" customHeight="1" x14ac:dyDescent="0.2">
      <c r="A420" s="33" t="s">
        <v>446</v>
      </c>
      <c r="B420" s="29" t="s">
        <v>242</v>
      </c>
      <c r="C420" s="141">
        <f>IF(D420="","",COUNTA(D$418:$D420))</f>
        <v>3</v>
      </c>
      <c r="D420" s="140" t="s">
        <v>373</v>
      </c>
      <c r="E420" s="140"/>
      <c r="F420" s="49" t="s">
        <v>31</v>
      </c>
      <c r="G420" s="67" t="s">
        <v>402</v>
      </c>
      <c r="H420" s="49" t="s">
        <v>127</v>
      </c>
      <c r="I420" s="51"/>
      <c r="J420" s="52"/>
      <c r="K420" s="53">
        <v>0</v>
      </c>
      <c r="L420" s="54">
        <f t="shared" si="50"/>
        <v>0</v>
      </c>
      <c r="M420" s="54">
        <v>0</v>
      </c>
      <c r="P420" s="57"/>
    </row>
    <row r="421" spans="1:16" ht="15" customHeight="1" x14ac:dyDescent="0.2">
      <c r="C421" s="141"/>
      <c r="D421" s="140"/>
      <c r="E421" s="140"/>
      <c r="F421" s="49"/>
      <c r="H421" s="49"/>
      <c r="I421" s="51"/>
      <c r="J421" s="52"/>
      <c r="K421" s="53">
        <v>0</v>
      </c>
      <c r="L421" s="54">
        <f t="shared" si="50"/>
        <v>0</v>
      </c>
      <c r="M421" s="54">
        <v>0</v>
      </c>
      <c r="P421" s="57"/>
    </row>
    <row r="422" spans="1:16" x14ac:dyDescent="0.2">
      <c r="C422" s="198" t="s">
        <v>217</v>
      </c>
      <c r="D422" s="198"/>
      <c r="E422" s="173"/>
      <c r="F422" s="174"/>
      <c r="G422" s="175"/>
      <c r="H422" s="174"/>
      <c r="I422" s="176"/>
      <c r="J422" s="177"/>
      <c r="K422" s="178"/>
      <c r="L422" s="171"/>
      <c r="M422" s="171"/>
      <c r="P422" s="57"/>
    </row>
    <row r="423" spans="1:16" ht="15" customHeight="1" x14ac:dyDescent="0.2">
      <c r="C423" s="141"/>
      <c r="D423" s="140"/>
      <c r="E423" s="140"/>
      <c r="F423" s="49"/>
      <c r="H423" s="49"/>
      <c r="I423" s="51"/>
      <c r="J423" s="52"/>
      <c r="K423" s="53">
        <v>0</v>
      </c>
      <c r="L423" s="54">
        <f t="shared" si="50"/>
        <v>0</v>
      </c>
      <c r="M423" s="54">
        <v>0</v>
      </c>
      <c r="P423" s="57"/>
    </row>
    <row r="424" spans="1:16" x14ac:dyDescent="0.2">
      <c r="C424" s="198" t="s">
        <v>218</v>
      </c>
      <c r="D424" s="198"/>
      <c r="E424" s="173"/>
      <c r="F424" s="174"/>
      <c r="G424" s="175"/>
      <c r="H424" s="174"/>
      <c r="I424" s="176"/>
      <c r="J424" s="177"/>
      <c r="K424" s="178"/>
      <c r="L424" s="171"/>
      <c r="M424" s="171"/>
      <c r="P424" s="57"/>
    </row>
    <row r="425" spans="1:16" ht="15" customHeight="1" x14ac:dyDescent="0.2">
      <c r="A425" s="33" t="s">
        <v>446</v>
      </c>
      <c r="B425" s="29" t="s">
        <v>28</v>
      </c>
      <c r="C425" s="141">
        <f>IF(D425="","",COUNTA(D$418:$D425))</f>
        <v>4</v>
      </c>
      <c r="D425" s="140" t="s">
        <v>431</v>
      </c>
      <c r="E425" s="140"/>
      <c r="F425" s="49" t="s">
        <v>106</v>
      </c>
      <c r="H425" s="49" t="s">
        <v>126</v>
      </c>
      <c r="I425" s="51"/>
      <c r="J425" s="52"/>
      <c r="K425" s="53">
        <v>0</v>
      </c>
      <c r="L425" s="54">
        <f>SUM(I425+J425)*K425</f>
        <v>0</v>
      </c>
      <c r="M425" s="54">
        <v>0</v>
      </c>
      <c r="P425" s="57"/>
    </row>
    <row r="426" spans="1:16" ht="39.75" customHeight="1" x14ac:dyDescent="0.2">
      <c r="A426" s="33" t="s">
        <v>446</v>
      </c>
      <c r="B426" s="29" t="s">
        <v>28</v>
      </c>
      <c r="C426" s="141">
        <f>IF(D426="","",COUNTA(D$418:$D426))</f>
        <v>5</v>
      </c>
      <c r="D426" s="72" t="s">
        <v>368</v>
      </c>
      <c r="E426" s="160"/>
      <c r="F426" s="49" t="s">
        <v>106</v>
      </c>
      <c r="H426" s="49" t="s">
        <v>127</v>
      </c>
      <c r="I426" s="51"/>
      <c r="J426" s="52"/>
      <c r="K426" s="53">
        <v>0</v>
      </c>
      <c r="L426" s="54">
        <f t="shared" ref="L426:L436" si="51">SUM(I426+J426)*K426</f>
        <v>0</v>
      </c>
      <c r="M426" s="54">
        <v>0</v>
      </c>
      <c r="P426" s="57"/>
    </row>
    <row r="427" spans="1:16" ht="15" hidden="1" customHeight="1" x14ac:dyDescent="0.2">
      <c r="B427" s="29" t="s">
        <v>26</v>
      </c>
      <c r="C427" s="141">
        <f>IF(D427="","",COUNTA(D$418:$D427))</f>
        <v>6</v>
      </c>
      <c r="D427" s="140" t="s">
        <v>369</v>
      </c>
      <c r="E427" s="140"/>
      <c r="F427" s="49" t="s">
        <v>243</v>
      </c>
      <c r="G427" s="67" t="s">
        <v>404</v>
      </c>
      <c r="H427" s="49" t="s">
        <v>127</v>
      </c>
      <c r="I427" s="51"/>
      <c r="J427" s="52"/>
      <c r="K427" s="53">
        <v>0</v>
      </c>
      <c r="L427" s="54">
        <f t="shared" si="51"/>
        <v>0</v>
      </c>
      <c r="M427" s="54">
        <v>0</v>
      </c>
      <c r="P427" s="57"/>
    </row>
    <row r="428" spans="1:16" ht="15" customHeight="1" x14ac:dyDescent="0.2">
      <c r="A428" s="33" t="s">
        <v>446</v>
      </c>
      <c r="B428" s="29" t="s">
        <v>28</v>
      </c>
      <c r="C428" s="141">
        <f>IF(D428="","",COUNTA(D$418:$D428))</f>
        <v>7</v>
      </c>
      <c r="D428" s="140" t="s">
        <v>432</v>
      </c>
      <c r="E428" s="140"/>
      <c r="F428" s="49" t="s">
        <v>106</v>
      </c>
      <c r="H428" s="49" t="s">
        <v>127</v>
      </c>
      <c r="I428" s="51"/>
      <c r="J428" s="52"/>
      <c r="K428" s="53">
        <v>0</v>
      </c>
      <c r="L428" s="54">
        <f t="shared" si="51"/>
        <v>0</v>
      </c>
      <c r="M428" s="54">
        <v>0</v>
      </c>
      <c r="P428" s="57"/>
    </row>
    <row r="429" spans="1:16" ht="15" customHeight="1" x14ac:dyDescent="0.2">
      <c r="A429" s="33" t="s">
        <v>446</v>
      </c>
      <c r="B429" s="29" t="s">
        <v>26</v>
      </c>
      <c r="C429" s="141">
        <f>IF(D429="","",COUNTA(D$418:$D429))</f>
        <v>8</v>
      </c>
      <c r="D429" s="140" t="s">
        <v>356</v>
      </c>
      <c r="E429" s="140"/>
      <c r="F429" s="49" t="s">
        <v>3</v>
      </c>
      <c r="H429" s="49" t="s">
        <v>142</v>
      </c>
      <c r="I429" s="51"/>
      <c r="J429" s="52"/>
      <c r="K429" s="53">
        <v>0</v>
      </c>
      <c r="L429" s="54">
        <f t="shared" si="51"/>
        <v>0</v>
      </c>
      <c r="M429" s="54">
        <v>0</v>
      </c>
      <c r="P429" s="57"/>
    </row>
    <row r="430" spans="1:16" ht="15" customHeight="1" x14ac:dyDescent="0.2">
      <c r="A430" s="33" t="s">
        <v>446</v>
      </c>
      <c r="B430" s="29" t="s">
        <v>242</v>
      </c>
      <c r="C430" s="141">
        <f>IF(D430="","",COUNTA(D$418:$D430))</f>
        <v>9</v>
      </c>
      <c r="D430" s="140" t="s">
        <v>370</v>
      </c>
      <c r="E430" s="140"/>
      <c r="F430" s="49" t="s">
        <v>31</v>
      </c>
      <c r="H430" s="49" t="s">
        <v>127</v>
      </c>
      <c r="I430" s="51"/>
      <c r="J430" s="52"/>
      <c r="K430" s="53">
        <v>0</v>
      </c>
      <c r="L430" s="54">
        <f t="shared" si="51"/>
        <v>0</v>
      </c>
      <c r="M430" s="54">
        <v>0</v>
      </c>
      <c r="P430" s="57"/>
    </row>
    <row r="431" spans="1:16" ht="30.75" customHeight="1" x14ac:dyDescent="0.2">
      <c r="A431" s="33" t="s">
        <v>446</v>
      </c>
      <c r="B431" s="29" t="s">
        <v>28</v>
      </c>
      <c r="C431" s="141">
        <f>IF(D431="","",COUNTA(D$418:$D431))</f>
        <v>10</v>
      </c>
      <c r="D431" s="140" t="s">
        <v>371</v>
      </c>
      <c r="E431" s="140"/>
      <c r="F431" s="49" t="s">
        <v>98</v>
      </c>
      <c r="H431" s="49" t="s">
        <v>128</v>
      </c>
      <c r="I431" s="51"/>
      <c r="J431" s="52"/>
      <c r="K431" s="53">
        <v>0</v>
      </c>
      <c r="L431" s="54">
        <f t="shared" si="51"/>
        <v>0</v>
      </c>
      <c r="M431" s="54">
        <v>0</v>
      </c>
      <c r="P431" s="57"/>
    </row>
    <row r="432" spans="1:16" ht="18.75" customHeight="1" x14ac:dyDescent="0.2">
      <c r="A432" s="33" t="s">
        <v>446</v>
      </c>
      <c r="B432" s="29" t="s">
        <v>28</v>
      </c>
      <c r="C432" s="141">
        <f>IF(D432="","",COUNTA(D$418:$D432))</f>
        <v>11</v>
      </c>
      <c r="D432" s="140" t="s">
        <v>374</v>
      </c>
      <c r="E432" s="140"/>
      <c r="F432" s="49" t="s">
        <v>31</v>
      </c>
      <c r="G432" s="67" t="s">
        <v>401</v>
      </c>
      <c r="H432" s="49" t="s">
        <v>127</v>
      </c>
      <c r="I432" s="51"/>
      <c r="J432" s="52"/>
      <c r="K432" s="53">
        <v>0</v>
      </c>
      <c r="L432" s="54">
        <f t="shared" si="51"/>
        <v>0</v>
      </c>
      <c r="M432" s="54">
        <v>0</v>
      </c>
      <c r="P432" s="57"/>
    </row>
    <row r="433" spans="1:16" ht="18.75" customHeight="1" x14ac:dyDescent="0.2">
      <c r="A433" s="33" t="s">
        <v>446</v>
      </c>
      <c r="B433" s="29" t="s">
        <v>28</v>
      </c>
      <c r="C433" s="141">
        <f>IF(D433="","",COUNTA(D$418:$D433))</f>
        <v>12</v>
      </c>
      <c r="D433" s="140" t="s">
        <v>375</v>
      </c>
      <c r="E433" s="140"/>
      <c r="F433" s="49" t="s">
        <v>98</v>
      </c>
      <c r="H433" s="49" t="s">
        <v>142</v>
      </c>
      <c r="I433" s="51"/>
      <c r="J433" s="52"/>
      <c r="K433" s="53">
        <v>0</v>
      </c>
      <c r="L433" s="54">
        <f t="shared" si="51"/>
        <v>0</v>
      </c>
      <c r="M433" s="54">
        <v>0</v>
      </c>
      <c r="P433" s="57"/>
    </row>
    <row r="434" spans="1:16" ht="18.75" customHeight="1" x14ac:dyDescent="0.2">
      <c r="A434" s="33" t="s">
        <v>446</v>
      </c>
      <c r="B434" s="29" t="s">
        <v>28</v>
      </c>
      <c r="C434" s="141">
        <f>IF(D434="","",COUNTA(D$418:$D434))</f>
        <v>13</v>
      </c>
      <c r="D434" s="140" t="s">
        <v>376</v>
      </c>
      <c r="E434" s="140"/>
      <c r="F434" s="49" t="s">
        <v>31</v>
      </c>
      <c r="G434" s="67" t="s">
        <v>400</v>
      </c>
      <c r="H434" s="49" t="s">
        <v>127</v>
      </c>
      <c r="I434" s="51"/>
      <c r="J434" s="52"/>
      <c r="K434" s="53">
        <v>0</v>
      </c>
      <c r="L434" s="54">
        <f t="shared" si="51"/>
        <v>0</v>
      </c>
      <c r="M434" s="54">
        <v>0</v>
      </c>
      <c r="P434" s="57"/>
    </row>
    <row r="435" spans="1:16" ht="24" customHeight="1" x14ac:dyDescent="0.2">
      <c r="A435" s="33" t="s">
        <v>446</v>
      </c>
      <c r="B435" s="29" t="s">
        <v>28</v>
      </c>
      <c r="C435" s="141">
        <f>IF(D435="","",COUNTA(D$418:$D435))</f>
        <v>14</v>
      </c>
      <c r="D435" s="140" t="s">
        <v>377</v>
      </c>
      <c r="E435" s="140"/>
      <c r="F435" s="49" t="s">
        <v>31</v>
      </c>
      <c r="G435" s="67" t="s">
        <v>399</v>
      </c>
      <c r="H435" s="49" t="s">
        <v>127</v>
      </c>
      <c r="I435" s="51"/>
      <c r="J435" s="52"/>
      <c r="K435" s="53">
        <v>0</v>
      </c>
      <c r="L435" s="54">
        <f t="shared" si="51"/>
        <v>0</v>
      </c>
      <c r="M435" s="54">
        <v>0</v>
      </c>
      <c r="P435" s="57"/>
    </row>
    <row r="436" spans="1:16" ht="15" customHeight="1" x14ac:dyDescent="0.2">
      <c r="C436" s="141"/>
      <c r="D436" s="140"/>
      <c r="E436" s="140"/>
      <c r="F436" s="49"/>
      <c r="H436" s="49"/>
      <c r="I436" s="51"/>
      <c r="J436" s="52"/>
      <c r="K436" s="53">
        <v>0</v>
      </c>
      <c r="L436" s="54">
        <f t="shared" si="51"/>
        <v>0</v>
      </c>
      <c r="M436" s="54">
        <v>0</v>
      </c>
      <c r="P436" s="57"/>
    </row>
    <row r="437" spans="1:16" x14ac:dyDescent="0.2">
      <c r="C437" s="34" t="s">
        <v>16</v>
      </c>
      <c r="D437" s="44" t="s">
        <v>30</v>
      </c>
      <c r="E437" s="44"/>
      <c r="F437" s="44"/>
      <c r="G437" s="44"/>
      <c r="H437" s="44"/>
      <c r="I437" s="44"/>
      <c r="J437" s="44"/>
      <c r="K437" s="44"/>
      <c r="L437" s="44"/>
      <c r="M437" s="44"/>
      <c r="P437" s="57"/>
    </row>
    <row r="438" spans="1:16" x14ac:dyDescent="0.2">
      <c r="C438" s="198" t="s">
        <v>216</v>
      </c>
      <c r="D438" s="198"/>
      <c r="E438" s="173"/>
      <c r="F438" s="174"/>
      <c r="G438" s="179"/>
      <c r="H438" s="174"/>
      <c r="I438" s="176"/>
      <c r="J438" s="177"/>
      <c r="K438" s="178"/>
      <c r="L438" s="171"/>
      <c r="M438" s="171"/>
      <c r="P438" s="57"/>
    </row>
    <row r="439" spans="1:16" ht="25.5" x14ac:dyDescent="0.2">
      <c r="A439" s="33" t="s">
        <v>446</v>
      </c>
      <c r="B439" s="29" t="s">
        <v>26</v>
      </c>
      <c r="C439" s="143">
        <f>IF(D439="","",COUNTA(D$439:$D439))</f>
        <v>1</v>
      </c>
      <c r="D439" s="140" t="s">
        <v>387</v>
      </c>
      <c r="E439" s="140"/>
      <c r="F439" s="49" t="s">
        <v>191</v>
      </c>
      <c r="G439" s="50" t="s">
        <v>397</v>
      </c>
      <c r="H439" s="49" t="s">
        <v>129</v>
      </c>
      <c r="I439" s="51"/>
      <c r="J439" s="52"/>
      <c r="K439" s="53">
        <v>0</v>
      </c>
      <c r="L439" s="54">
        <f t="shared" ref="L439:L447" si="52">SUM(I439+J439)*K439</f>
        <v>0</v>
      </c>
      <c r="M439" s="54">
        <v>0</v>
      </c>
      <c r="P439" s="57"/>
    </row>
    <row r="440" spans="1:16" x14ac:dyDescent="0.2">
      <c r="C440" s="143"/>
      <c r="D440" s="140"/>
      <c r="E440" s="140"/>
      <c r="F440" s="49"/>
      <c r="G440" s="50"/>
      <c r="H440" s="49"/>
      <c r="I440" s="51"/>
      <c r="J440" s="52"/>
      <c r="K440" s="53">
        <v>0</v>
      </c>
      <c r="L440" s="54">
        <f t="shared" si="52"/>
        <v>0</v>
      </c>
      <c r="M440" s="54">
        <v>0</v>
      </c>
      <c r="P440" s="57"/>
    </row>
    <row r="441" spans="1:16" x14ac:dyDescent="0.2">
      <c r="C441" s="198" t="s">
        <v>217</v>
      </c>
      <c r="D441" s="198"/>
      <c r="E441" s="173"/>
      <c r="F441" s="174"/>
      <c r="G441" s="179"/>
      <c r="H441" s="174"/>
      <c r="I441" s="176"/>
      <c r="J441" s="177"/>
      <c r="K441" s="178"/>
      <c r="L441" s="171"/>
      <c r="M441" s="171"/>
      <c r="P441" s="57"/>
    </row>
    <row r="442" spans="1:16" ht="25.5" x14ac:dyDescent="0.2">
      <c r="A442" s="33" t="s">
        <v>446</v>
      </c>
      <c r="B442" s="29" t="s">
        <v>26</v>
      </c>
      <c r="C442" s="143">
        <f>IF(D442="","",COUNTA(D$439:$D442))</f>
        <v>2</v>
      </c>
      <c r="D442" s="140" t="s">
        <v>382</v>
      </c>
      <c r="E442" s="140"/>
      <c r="F442" s="49" t="s">
        <v>3</v>
      </c>
      <c r="G442" s="50"/>
      <c r="H442" s="49" t="s">
        <v>129</v>
      </c>
      <c r="I442" s="51"/>
      <c r="J442" s="52"/>
      <c r="K442" s="53">
        <v>0</v>
      </c>
      <c r="L442" s="54">
        <f t="shared" si="52"/>
        <v>0</v>
      </c>
      <c r="M442" s="54">
        <v>0</v>
      </c>
      <c r="P442" s="57"/>
    </row>
    <row r="443" spans="1:16" ht="25.5" x14ac:dyDescent="0.2">
      <c r="A443" s="33" t="s">
        <v>446</v>
      </c>
      <c r="B443" s="29" t="s">
        <v>26</v>
      </c>
      <c r="C443" s="143">
        <f>IF(D443="","",COUNTA(D$439:$D443))</f>
        <v>3</v>
      </c>
      <c r="D443" s="140" t="s">
        <v>383</v>
      </c>
      <c r="E443" s="140"/>
      <c r="F443" s="49" t="s">
        <v>3</v>
      </c>
      <c r="G443" s="50"/>
      <c r="H443" s="49" t="s">
        <v>129</v>
      </c>
      <c r="I443" s="51"/>
      <c r="J443" s="52"/>
      <c r="K443" s="53">
        <v>0</v>
      </c>
      <c r="L443" s="54">
        <f t="shared" si="52"/>
        <v>0</v>
      </c>
      <c r="M443" s="54">
        <v>0</v>
      </c>
      <c r="P443" s="57"/>
    </row>
    <row r="444" spans="1:16" ht="25.5" x14ac:dyDescent="0.2">
      <c r="A444" s="33" t="s">
        <v>446</v>
      </c>
      <c r="B444" s="29" t="s">
        <v>26</v>
      </c>
      <c r="C444" s="143">
        <f>IF(D444="","",COUNTA(D$439:$D444))</f>
        <v>4</v>
      </c>
      <c r="D444" s="140" t="s">
        <v>384</v>
      </c>
      <c r="E444" s="140"/>
      <c r="F444" s="49" t="s">
        <v>3</v>
      </c>
      <c r="G444" s="50"/>
      <c r="H444" s="49" t="s">
        <v>129</v>
      </c>
      <c r="I444" s="51"/>
      <c r="J444" s="52"/>
      <c r="K444" s="53">
        <v>0</v>
      </c>
      <c r="L444" s="54">
        <f t="shared" si="52"/>
        <v>0</v>
      </c>
      <c r="M444" s="54">
        <v>0</v>
      </c>
      <c r="P444" s="57"/>
    </row>
    <row r="445" spans="1:16" ht="38.25" x14ac:dyDescent="0.2">
      <c r="A445" s="33" t="s">
        <v>446</v>
      </c>
      <c r="B445" s="29" t="s">
        <v>28</v>
      </c>
      <c r="C445" s="143">
        <f>IF(D445="","",COUNTA(D$439:$D445))</f>
        <v>5</v>
      </c>
      <c r="D445" s="140" t="s">
        <v>386</v>
      </c>
      <c r="E445" s="140"/>
      <c r="F445" s="49" t="s">
        <v>191</v>
      </c>
      <c r="G445" s="50" t="s">
        <v>398</v>
      </c>
      <c r="H445" s="49" t="s">
        <v>129</v>
      </c>
      <c r="I445" s="51"/>
      <c r="J445" s="52"/>
      <c r="K445" s="53">
        <v>0</v>
      </c>
      <c r="L445" s="54">
        <f t="shared" si="52"/>
        <v>0</v>
      </c>
      <c r="M445" s="54">
        <v>0</v>
      </c>
      <c r="P445" s="57"/>
    </row>
    <row r="446" spans="1:16" x14ac:dyDescent="0.2">
      <c r="A446" s="33" t="s">
        <v>446</v>
      </c>
      <c r="B446" s="29" t="s">
        <v>26</v>
      </c>
      <c r="C446" s="143">
        <f>IF(D446="","",COUNTA(D$439:$D446))</f>
        <v>6</v>
      </c>
      <c r="D446" s="140" t="s">
        <v>389</v>
      </c>
      <c r="E446" s="140"/>
      <c r="F446" s="49" t="s">
        <v>3</v>
      </c>
      <c r="G446" s="50" t="s">
        <v>397</v>
      </c>
      <c r="H446" s="49" t="s">
        <v>129</v>
      </c>
      <c r="I446" s="51"/>
      <c r="J446" s="52"/>
      <c r="K446" s="53">
        <v>0</v>
      </c>
      <c r="L446" s="54">
        <f t="shared" si="52"/>
        <v>0</v>
      </c>
      <c r="M446" s="54">
        <v>0</v>
      </c>
      <c r="P446" s="57"/>
    </row>
    <row r="447" spans="1:16" x14ac:dyDescent="0.2">
      <c r="C447" s="143"/>
      <c r="D447" s="140"/>
      <c r="E447" s="140"/>
      <c r="F447" s="49"/>
      <c r="G447" s="50"/>
      <c r="H447" s="49" t="s">
        <v>106</v>
      </c>
      <c r="I447" s="51"/>
      <c r="J447" s="52"/>
      <c r="K447" s="53">
        <v>0</v>
      </c>
      <c r="L447" s="54">
        <f t="shared" si="52"/>
        <v>0</v>
      </c>
      <c r="M447" s="54">
        <v>0</v>
      </c>
      <c r="P447" s="57"/>
    </row>
    <row r="448" spans="1:16" x14ac:dyDescent="0.2">
      <c r="C448" s="198" t="s">
        <v>218</v>
      </c>
      <c r="D448" s="198"/>
      <c r="E448" s="173"/>
      <c r="F448" s="174"/>
      <c r="G448" s="179"/>
      <c r="H448" s="174"/>
      <c r="I448" s="176"/>
      <c r="J448" s="177"/>
      <c r="K448" s="178"/>
      <c r="L448" s="171"/>
      <c r="M448" s="171"/>
      <c r="P448" s="57"/>
    </row>
    <row r="449" spans="1:16" x14ac:dyDescent="0.2">
      <c r="A449" s="33" t="s">
        <v>446</v>
      </c>
      <c r="B449" s="29" t="s">
        <v>242</v>
      </c>
      <c r="C449" s="143">
        <f>IF(D449="","",COUNTA(D$439:$D449))</f>
        <v>7</v>
      </c>
      <c r="D449" s="140" t="s">
        <v>378</v>
      </c>
      <c r="E449" s="140"/>
      <c r="F449" s="49" t="s">
        <v>106</v>
      </c>
      <c r="G449" s="50"/>
      <c r="H449" s="49" t="s">
        <v>135</v>
      </c>
      <c r="I449" s="51"/>
      <c r="J449" s="52"/>
      <c r="K449" s="53">
        <v>0</v>
      </c>
      <c r="L449" s="54">
        <f>SUM(I449+J449)*K449</f>
        <v>0</v>
      </c>
      <c r="M449" s="54">
        <v>0</v>
      </c>
      <c r="P449" s="57"/>
    </row>
    <row r="450" spans="1:16" ht="25.5" x14ac:dyDescent="0.2">
      <c r="A450" s="33" t="s">
        <v>446</v>
      </c>
      <c r="B450" s="29" t="s">
        <v>26</v>
      </c>
      <c r="C450" s="143">
        <f>IF(D450="","",COUNTA(D$439:$D450))</f>
        <v>8</v>
      </c>
      <c r="D450" s="140" t="s">
        <v>379</v>
      </c>
      <c r="E450" s="140"/>
      <c r="F450" s="49" t="s">
        <v>2</v>
      </c>
      <c r="G450" s="50" t="s">
        <v>397</v>
      </c>
      <c r="H450" s="49" t="s">
        <v>129</v>
      </c>
      <c r="I450" s="51"/>
      <c r="J450" s="52"/>
      <c r="K450" s="53">
        <v>0</v>
      </c>
      <c r="L450" s="54">
        <f t="shared" ref="L450:L461" si="53">SUM(I450+J450)*K450</f>
        <v>0</v>
      </c>
      <c r="M450" s="54">
        <v>0</v>
      </c>
      <c r="P450" s="57"/>
    </row>
    <row r="451" spans="1:16" ht="38.25" x14ac:dyDescent="0.2">
      <c r="A451" s="33" t="s">
        <v>446</v>
      </c>
      <c r="B451" s="29" t="s">
        <v>28</v>
      </c>
      <c r="C451" s="143">
        <f>IF(D451="","",COUNTA(D$439:$D451))</f>
        <v>9</v>
      </c>
      <c r="D451" s="140" t="s">
        <v>380</v>
      </c>
      <c r="E451" s="140"/>
      <c r="F451" s="49" t="s">
        <v>3</v>
      </c>
      <c r="G451" s="50"/>
      <c r="H451" s="49" t="s">
        <v>129</v>
      </c>
      <c r="I451" s="51"/>
      <c r="J451" s="52"/>
      <c r="K451" s="53">
        <v>0</v>
      </c>
      <c r="L451" s="54">
        <f t="shared" si="53"/>
        <v>0</v>
      </c>
      <c r="M451" s="54">
        <v>0</v>
      </c>
      <c r="P451" s="57"/>
    </row>
    <row r="452" spans="1:16" ht="51" x14ac:dyDescent="0.2">
      <c r="A452" s="33" t="s">
        <v>446</v>
      </c>
      <c r="B452" s="29" t="s">
        <v>28</v>
      </c>
      <c r="C452" s="143">
        <f>IF(D452="","",COUNTA(D$439:$D452))</f>
        <v>10</v>
      </c>
      <c r="D452" s="140" t="s">
        <v>381</v>
      </c>
      <c r="E452" s="140"/>
      <c r="F452" s="49" t="s">
        <v>3</v>
      </c>
      <c r="G452" s="50"/>
      <c r="H452" s="49" t="s">
        <v>129</v>
      </c>
      <c r="I452" s="51"/>
      <c r="J452" s="52"/>
      <c r="K452" s="53">
        <v>0</v>
      </c>
      <c r="L452" s="54">
        <f t="shared" si="53"/>
        <v>0</v>
      </c>
      <c r="M452" s="54">
        <v>0</v>
      </c>
      <c r="P452" s="57"/>
    </row>
    <row r="453" spans="1:16" ht="25.5" x14ac:dyDescent="0.2">
      <c r="A453" s="33" t="s">
        <v>446</v>
      </c>
      <c r="B453" s="29" t="s">
        <v>28</v>
      </c>
      <c r="C453" s="143">
        <f>IF(D453="","",COUNTA(D$439:$D453))</f>
        <v>11</v>
      </c>
      <c r="D453" s="140" t="s">
        <v>385</v>
      </c>
      <c r="E453" s="140"/>
      <c r="F453" s="49" t="s">
        <v>2</v>
      </c>
      <c r="G453" s="50"/>
      <c r="H453" s="49" t="s">
        <v>129</v>
      </c>
      <c r="I453" s="51"/>
      <c r="J453" s="52"/>
      <c r="K453" s="53">
        <v>0</v>
      </c>
      <c r="L453" s="54">
        <f t="shared" si="53"/>
        <v>0</v>
      </c>
      <c r="M453" s="54">
        <v>0</v>
      </c>
      <c r="P453" s="57"/>
    </row>
    <row r="454" spans="1:16" x14ac:dyDescent="0.2">
      <c r="A454" s="33" t="s">
        <v>446</v>
      </c>
      <c r="B454" s="29" t="s">
        <v>26</v>
      </c>
      <c r="C454" s="143">
        <f>IF(D454="","",COUNTA(D$439:$D454))</f>
        <v>12</v>
      </c>
      <c r="D454" s="140" t="s">
        <v>388</v>
      </c>
      <c r="E454" s="140"/>
      <c r="F454" s="49" t="s">
        <v>3</v>
      </c>
      <c r="G454" s="50" t="s">
        <v>397</v>
      </c>
      <c r="H454" s="49" t="s">
        <v>129</v>
      </c>
      <c r="I454" s="51"/>
      <c r="J454" s="52"/>
      <c r="K454" s="53">
        <v>0</v>
      </c>
      <c r="L454" s="54">
        <f t="shared" si="53"/>
        <v>0</v>
      </c>
      <c r="M454" s="54">
        <v>0</v>
      </c>
      <c r="P454" s="57"/>
    </row>
    <row r="455" spans="1:16" ht="25.5" x14ac:dyDescent="0.2">
      <c r="A455" s="33" t="s">
        <v>446</v>
      </c>
      <c r="B455" s="29" t="s">
        <v>28</v>
      </c>
      <c r="C455" s="143">
        <f>IF(D455="","",COUNTA(D$439:$D455))</f>
        <v>13</v>
      </c>
      <c r="D455" s="140" t="s">
        <v>390</v>
      </c>
      <c r="E455" s="140"/>
      <c r="F455" s="49" t="s">
        <v>191</v>
      </c>
      <c r="G455" s="50" t="s">
        <v>397</v>
      </c>
      <c r="H455" s="49" t="s">
        <v>129</v>
      </c>
      <c r="I455" s="51"/>
      <c r="J455" s="52"/>
      <c r="K455" s="53">
        <v>0</v>
      </c>
      <c r="L455" s="54">
        <f t="shared" si="53"/>
        <v>0</v>
      </c>
      <c r="M455" s="54">
        <v>0</v>
      </c>
      <c r="P455" s="57"/>
    </row>
    <row r="456" spans="1:16" ht="25.5" x14ac:dyDescent="0.2">
      <c r="A456" s="33" t="s">
        <v>446</v>
      </c>
      <c r="B456" s="29" t="s">
        <v>28</v>
      </c>
      <c r="C456" s="143">
        <f>IF(D456="","",COUNTA(D$439:$D456))</f>
        <v>14</v>
      </c>
      <c r="D456" s="140" t="s">
        <v>391</v>
      </c>
      <c r="E456" s="140"/>
      <c r="F456" s="49" t="s">
        <v>191</v>
      </c>
      <c r="G456" s="50" t="s">
        <v>397</v>
      </c>
      <c r="H456" s="49" t="s">
        <v>129</v>
      </c>
      <c r="I456" s="51"/>
      <c r="J456" s="52"/>
      <c r="K456" s="53">
        <v>0</v>
      </c>
      <c r="L456" s="54">
        <f t="shared" si="53"/>
        <v>0</v>
      </c>
      <c r="M456" s="54">
        <v>0</v>
      </c>
      <c r="P456" s="57"/>
    </row>
    <row r="457" spans="1:16" ht="25.5" x14ac:dyDescent="0.2">
      <c r="A457" s="33" t="s">
        <v>446</v>
      </c>
      <c r="B457" s="29" t="s">
        <v>28</v>
      </c>
      <c r="C457" s="143">
        <f>IF(D457="","",COUNTA(D$439:$D457))</f>
        <v>15</v>
      </c>
      <c r="D457" s="140" t="s">
        <v>392</v>
      </c>
      <c r="E457" s="140"/>
      <c r="F457" s="49" t="s">
        <v>191</v>
      </c>
      <c r="G457" s="50" t="s">
        <v>397</v>
      </c>
      <c r="H457" s="49" t="s">
        <v>129</v>
      </c>
      <c r="I457" s="51"/>
      <c r="J457" s="52"/>
      <c r="K457" s="53">
        <v>0</v>
      </c>
      <c r="L457" s="54">
        <f t="shared" si="53"/>
        <v>0</v>
      </c>
      <c r="M457" s="54">
        <v>0</v>
      </c>
      <c r="P457" s="57"/>
    </row>
    <row r="458" spans="1:16" ht="25.5" x14ac:dyDescent="0.2">
      <c r="A458" s="33" t="s">
        <v>446</v>
      </c>
      <c r="B458" s="29" t="s">
        <v>26</v>
      </c>
      <c r="C458" s="143">
        <f>IF(D458="","",COUNTA(D$439:$D458))</f>
        <v>16</v>
      </c>
      <c r="D458" s="140" t="s">
        <v>393</v>
      </c>
      <c r="E458" s="140"/>
      <c r="F458" s="49" t="s">
        <v>3</v>
      </c>
      <c r="G458" s="50"/>
      <c r="H458" s="49" t="s">
        <v>146</v>
      </c>
      <c r="I458" s="51"/>
      <c r="J458" s="52"/>
      <c r="K458" s="53">
        <v>0</v>
      </c>
      <c r="L458" s="54">
        <f t="shared" si="53"/>
        <v>0</v>
      </c>
      <c r="M458" s="54">
        <v>0</v>
      </c>
      <c r="P458" s="57"/>
    </row>
    <row r="459" spans="1:16" x14ac:dyDescent="0.2">
      <c r="A459" s="33" t="s">
        <v>446</v>
      </c>
      <c r="C459" s="143">
        <f>IF(D459="","",COUNTA(D$439:$D459))</f>
        <v>17</v>
      </c>
      <c r="D459" s="140" t="s">
        <v>394</v>
      </c>
      <c r="E459" s="140"/>
      <c r="F459" s="49"/>
      <c r="G459" s="50"/>
      <c r="H459" s="49" t="s">
        <v>129</v>
      </c>
      <c r="I459" s="51"/>
      <c r="J459" s="52"/>
      <c r="K459" s="53">
        <v>0</v>
      </c>
      <c r="L459" s="54">
        <f t="shared" si="53"/>
        <v>0</v>
      </c>
      <c r="M459" s="54">
        <v>0</v>
      </c>
      <c r="P459" s="57"/>
    </row>
    <row r="460" spans="1:16" x14ac:dyDescent="0.2">
      <c r="A460" s="33" t="s">
        <v>446</v>
      </c>
      <c r="C460" s="143">
        <f>IF(D460="","",COUNTA(D$439:$D460))</f>
        <v>18</v>
      </c>
      <c r="D460" s="140" t="s">
        <v>395</v>
      </c>
      <c r="E460" s="140"/>
      <c r="F460" s="49"/>
      <c r="G460" s="50"/>
      <c r="H460" s="49" t="s">
        <v>130</v>
      </c>
      <c r="I460" s="51"/>
      <c r="J460" s="52"/>
      <c r="K460" s="53">
        <v>0</v>
      </c>
      <c r="L460" s="54">
        <f t="shared" si="53"/>
        <v>0</v>
      </c>
      <c r="M460" s="54">
        <v>0</v>
      </c>
      <c r="P460" s="57"/>
    </row>
    <row r="461" spans="1:16" x14ac:dyDescent="0.2">
      <c r="C461" s="143"/>
      <c r="D461" s="140"/>
      <c r="E461" s="140"/>
      <c r="F461" s="49"/>
      <c r="G461" s="50"/>
      <c r="H461" s="49" t="s">
        <v>106</v>
      </c>
      <c r="I461" s="51"/>
      <c r="J461" s="52"/>
      <c r="K461" s="53">
        <v>0</v>
      </c>
      <c r="L461" s="54">
        <f t="shared" si="53"/>
        <v>0</v>
      </c>
      <c r="M461" s="54">
        <v>0</v>
      </c>
      <c r="P461" s="57"/>
    </row>
    <row r="462" spans="1:16" x14ac:dyDescent="0.2">
      <c r="C462" s="34" t="s">
        <v>18</v>
      </c>
      <c r="D462" s="44" t="s">
        <v>43</v>
      </c>
      <c r="E462" s="44"/>
      <c r="F462" s="44"/>
      <c r="G462" s="44"/>
      <c r="H462" s="44"/>
      <c r="I462" s="44"/>
      <c r="J462" s="44"/>
      <c r="K462" s="44"/>
      <c r="L462" s="44"/>
      <c r="M462" s="44"/>
      <c r="P462" s="57"/>
    </row>
    <row r="463" spans="1:16" ht="60.75" customHeight="1" x14ac:dyDescent="0.2">
      <c r="A463" s="33" t="s">
        <v>446</v>
      </c>
      <c r="B463" s="29" t="s">
        <v>26</v>
      </c>
      <c r="C463" s="47">
        <f>IF(D463="","",COUNTA(D$463:$D463))</f>
        <v>1</v>
      </c>
      <c r="D463" s="82" t="s">
        <v>396</v>
      </c>
      <c r="E463" s="82"/>
      <c r="F463" s="49" t="s">
        <v>31</v>
      </c>
      <c r="G463" s="50"/>
      <c r="H463" s="49" t="s">
        <v>125</v>
      </c>
      <c r="I463" s="51"/>
      <c r="J463" s="52"/>
      <c r="K463" s="53">
        <v>0</v>
      </c>
      <c r="L463" s="54">
        <f>SUM(I463+J463)*K463</f>
        <v>0</v>
      </c>
      <c r="M463" s="54">
        <v>0</v>
      </c>
      <c r="P463" s="57"/>
    </row>
    <row r="464" spans="1:16" x14ac:dyDescent="0.2">
      <c r="C464" s="47"/>
      <c r="D464" s="82"/>
      <c r="E464" s="82"/>
      <c r="F464" s="49"/>
      <c r="G464" s="50"/>
      <c r="H464" s="49"/>
      <c r="I464" s="51"/>
      <c r="J464" s="52"/>
      <c r="K464" s="53">
        <v>0</v>
      </c>
      <c r="L464" s="54">
        <f>SUM(I464+J464)*K464</f>
        <v>0</v>
      </c>
      <c r="M464" s="54">
        <v>0</v>
      </c>
      <c r="P464" s="57"/>
    </row>
    <row r="465" spans="2:18" x14ac:dyDescent="0.2">
      <c r="D465" s="144" t="s">
        <v>4</v>
      </c>
      <c r="E465" s="144"/>
      <c r="P465" s="57"/>
    </row>
    <row r="466" spans="2:18" x14ac:dyDescent="0.2">
      <c r="C466" s="145"/>
      <c r="P466" s="57"/>
      <c r="Q466" s="146"/>
    </row>
    <row r="467" spans="2:18" x14ac:dyDescent="0.2">
      <c r="C467" s="145"/>
      <c r="I467" s="211" t="s">
        <v>116</v>
      </c>
      <c r="J467" s="211"/>
      <c r="K467" s="211"/>
      <c r="L467" s="184">
        <v>100</v>
      </c>
      <c r="M467" s="184">
        <v>100</v>
      </c>
      <c r="N467" s="148">
        <f>L467</f>
        <v>100</v>
      </c>
      <c r="O467" s="148">
        <f>L467</f>
        <v>100</v>
      </c>
      <c r="P467" s="148">
        <f>L467</f>
        <v>100</v>
      </c>
      <c r="Q467" s="149"/>
    </row>
    <row r="468" spans="2:18" ht="26.25" customHeight="1" x14ac:dyDescent="0.2">
      <c r="C468" s="145"/>
      <c r="I468" s="211" t="s">
        <v>117</v>
      </c>
      <c r="J468" s="211"/>
      <c r="K468" s="211"/>
      <c r="L468" s="147">
        <v>0</v>
      </c>
      <c r="M468" s="147">
        <v>0</v>
      </c>
      <c r="N468" s="42">
        <v>0</v>
      </c>
      <c r="O468" s="42">
        <v>0</v>
      </c>
      <c r="P468" s="42">
        <v>0</v>
      </c>
      <c r="Q468" s="150"/>
      <c r="R468" s="151"/>
    </row>
    <row r="469" spans="2:18" s="64" customFormat="1" ht="25.5" customHeight="1" x14ac:dyDescent="0.2">
      <c r="B469" s="29"/>
      <c r="C469" s="152"/>
      <c r="D469" s="73"/>
      <c r="E469" s="73"/>
      <c r="F469" s="29"/>
      <c r="G469" s="153"/>
      <c r="H469" s="29"/>
      <c r="I469" s="212" t="s">
        <v>99</v>
      </c>
      <c r="J469" s="212"/>
      <c r="K469" s="212"/>
      <c r="L469" s="107">
        <f>SUM(L4:L463)</f>
        <v>0</v>
      </c>
      <c r="M469" s="107">
        <f>SUM(M4:M463)</f>
        <v>0</v>
      </c>
      <c r="N469" s="61">
        <f>SUM(N4:N463)+L469</f>
        <v>0</v>
      </c>
      <c r="O469" s="61">
        <f>SUM(O4:O463)+N469</f>
        <v>0</v>
      </c>
      <c r="P469" s="77">
        <f>SUM(P4:P463)+O469</f>
        <v>0</v>
      </c>
      <c r="Q469" s="63"/>
      <c r="R469" s="154"/>
    </row>
    <row r="470" spans="2:18" s="64" customFormat="1" ht="38.25" customHeight="1" x14ac:dyDescent="0.2">
      <c r="B470" s="29"/>
      <c r="C470" s="152"/>
      <c r="D470" s="73"/>
      <c r="E470" s="73"/>
      <c r="F470" s="29"/>
      <c r="G470" s="153"/>
      <c r="H470" s="29"/>
      <c r="I470" s="210" t="s">
        <v>100</v>
      </c>
      <c r="J470" s="210"/>
      <c r="K470" s="210"/>
      <c r="L470" s="107">
        <f>L469*6%</f>
        <v>0</v>
      </c>
      <c r="M470" s="107">
        <f>M469*6%</f>
        <v>0</v>
      </c>
      <c r="N470" s="61">
        <f>N469*6%</f>
        <v>0</v>
      </c>
      <c r="O470" s="61">
        <f>O469*6%</f>
        <v>0</v>
      </c>
      <c r="P470" s="77">
        <f>P469*6%</f>
        <v>0</v>
      </c>
      <c r="Q470" s="155"/>
    </row>
    <row r="471" spans="2:18" s="64" customFormat="1" ht="25.5" customHeight="1" x14ac:dyDescent="0.2">
      <c r="B471" s="29"/>
      <c r="C471" s="104"/>
      <c r="D471" s="73"/>
      <c r="E471" s="73"/>
      <c r="F471" s="29"/>
      <c r="G471" s="153"/>
      <c r="H471" s="29"/>
      <c r="I471" s="210" t="s">
        <v>101</v>
      </c>
      <c r="J471" s="210"/>
      <c r="K471" s="210"/>
      <c r="L471" s="107">
        <f>L469*2%</f>
        <v>0</v>
      </c>
      <c r="M471" s="107">
        <f>M469*2%</f>
        <v>0</v>
      </c>
      <c r="N471" s="61">
        <f>N469*2%</f>
        <v>0</v>
      </c>
      <c r="O471" s="61">
        <f>O469*2%</f>
        <v>0</v>
      </c>
      <c r="P471" s="77">
        <f>P469*2%</f>
        <v>0</v>
      </c>
      <c r="Q471" s="155"/>
    </row>
    <row r="472" spans="2:18" s="64" customFormat="1" ht="25.5" customHeight="1" x14ac:dyDescent="0.2">
      <c r="B472" s="29"/>
      <c r="C472" s="104"/>
      <c r="D472" s="73"/>
      <c r="E472" s="73"/>
      <c r="F472" s="29"/>
      <c r="G472" s="153"/>
      <c r="H472" s="29"/>
      <c r="I472" s="210" t="s">
        <v>102</v>
      </c>
      <c r="J472" s="210"/>
      <c r="K472" s="210"/>
      <c r="L472" s="107">
        <f>L469*6%</f>
        <v>0</v>
      </c>
      <c r="M472" s="107">
        <f>M469*6%</f>
        <v>0</v>
      </c>
      <c r="N472" s="60">
        <f>N469*6%</f>
        <v>0</v>
      </c>
      <c r="O472" s="60">
        <f>O469*6%</f>
        <v>0</v>
      </c>
      <c r="P472" s="132">
        <f>P469*6%</f>
        <v>0</v>
      </c>
      <c r="Q472" s="155"/>
    </row>
    <row r="473" spans="2:18" s="64" customFormat="1" x14ac:dyDescent="0.2">
      <c r="B473" s="29"/>
      <c r="C473" s="104"/>
      <c r="D473" s="73"/>
      <c r="E473" s="73"/>
      <c r="F473" s="29"/>
      <c r="G473" s="153"/>
      <c r="H473" s="29"/>
      <c r="I473" s="210" t="s">
        <v>103</v>
      </c>
      <c r="J473" s="210"/>
      <c r="K473" s="210"/>
      <c r="L473" s="107">
        <f>SUM(L469:L472)*0.8%</f>
        <v>0</v>
      </c>
      <c r="M473" s="107">
        <f>SUM(M469:M472)*0.8%</f>
        <v>0</v>
      </c>
      <c r="N473" s="60">
        <f>SUM(N469:N472)*0.8%</f>
        <v>0</v>
      </c>
      <c r="O473" s="60">
        <f>SUM(O469:O472)*0.8%</f>
        <v>0</v>
      </c>
      <c r="P473" s="132">
        <f>SUM(P469:P472)*0.8%</f>
        <v>0</v>
      </c>
      <c r="Q473" s="155"/>
    </row>
    <row r="474" spans="2:18" s="64" customFormat="1" ht="38.25" customHeight="1" x14ac:dyDescent="0.2">
      <c r="B474" s="29"/>
      <c r="C474" s="104"/>
      <c r="D474" s="73"/>
      <c r="E474" s="73"/>
      <c r="F474" s="29"/>
      <c r="G474" s="153"/>
      <c r="H474" s="29"/>
      <c r="I474" s="210" t="s">
        <v>104</v>
      </c>
      <c r="J474" s="210"/>
      <c r="K474" s="210"/>
      <c r="L474" s="107">
        <f>SUM(L469:L473)*0</f>
        <v>0</v>
      </c>
      <c r="M474" s="107">
        <f>SUM(M469:M473)*0</f>
        <v>0</v>
      </c>
      <c r="N474" s="60">
        <f>SUM(N469:N473)*0</f>
        <v>0</v>
      </c>
      <c r="O474" s="60">
        <f>SUM(O469:O473)*0</f>
        <v>0</v>
      </c>
      <c r="P474" s="132">
        <f>SUM(P469:P473)*0</f>
        <v>0</v>
      </c>
      <c r="Q474" s="156"/>
    </row>
    <row r="475" spans="2:18" s="64" customFormat="1" x14ac:dyDescent="0.2">
      <c r="B475" s="29"/>
      <c r="C475" s="104"/>
      <c r="D475" s="180"/>
      <c r="E475" s="73"/>
      <c r="F475" s="29"/>
      <c r="G475" s="153"/>
      <c r="H475" s="29"/>
      <c r="I475" s="212" t="s">
        <v>105</v>
      </c>
      <c r="J475" s="212"/>
      <c r="K475" s="212"/>
      <c r="L475" s="107">
        <f>SUM(L469:L474)</f>
        <v>0</v>
      </c>
      <c r="M475" s="107">
        <f>SUM(M469:M474)</f>
        <v>0</v>
      </c>
      <c r="N475" s="157">
        <f>SUM(N469:N474)</f>
        <v>0</v>
      </c>
      <c r="O475" s="157">
        <f>SUM(O469:O474)</f>
        <v>0</v>
      </c>
      <c r="P475" s="157">
        <f>SUM(P469:P474)</f>
        <v>0</v>
      </c>
      <c r="Q475" s="158"/>
    </row>
    <row r="476" spans="2:18" s="64" customFormat="1" x14ac:dyDescent="0.2">
      <c r="B476" s="29"/>
      <c r="C476" s="104"/>
      <c r="D476" s="73"/>
      <c r="E476" s="73"/>
      <c r="F476" s="29"/>
      <c r="G476" s="153"/>
      <c r="H476" s="29"/>
      <c r="I476" s="210"/>
      <c r="J476" s="210"/>
      <c r="K476" s="210"/>
      <c r="L476" s="107"/>
      <c r="M476" s="107"/>
      <c r="N476" s="60"/>
      <c r="O476" s="60"/>
      <c r="P476" s="132"/>
      <c r="Q476" s="63"/>
    </row>
    <row r="477" spans="2:18" s="64" customFormat="1" ht="26.25" customHeight="1" x14ac:dyDescent="0.2">
      <c r="B477" s="29"/>
      <c r="C477" s="104"/>
      <c r="D477" s="73"/>
      <c r="E477" s="73"/>
      <c r="F477" s="29"/>
      <c r="G477" s="153"/>
      <c r="H477" s="29"/>
      <c r="I477" s="210" t="s">
        <v>164</v>
      </c>
      <c r="J477" s="210"/>
      <c r="K477" s="210"/>
      <c r="L477" s="107">
        <v>0</v>
      </c>
      <c r="M477" s="107">
        <v>0</v>
      </c>
      <c r="N477" s="60"/>
      <c r="O477" s="60"/>
      <c r="P477" s="132"/>
      <c r="Q477" s="63"/>
    </row>
    <row r="478" spans="2:18" s="64" customFormat="1" x14ac:dyDescent="0.2">
      <c r="B478" s="29"/>
      <c r="C478" s="104"/>
      <c r="D478" s="73"/>
      <c r="E478" s="73"/>
      <c r="F478" s="29"/>
      <c r="G478" s="153"/>
      <c r="H478" s="29"/>
      <c r="I478" s="210" t="s">
        <v>57</v>
      </c>
      <c r="J478" s="210"/>
      <c r="K478" s="210"/>
      <c r="L478" s="107">
        <f>L475/L467</f>
        <v>0</v>
      </c>
      <c r="M478" s="107">
        <f>M475/M467</f>
        <v>0</v>
      </c>
      <c r="N478" s="157">
        <f>N475/N467</f>
        <v>0</v>
      </c>
      <c r="O478" s="157">
        <f t="shared" ref="O478:P478" si="54">O475/O467</f>
        <v>0</v>
      </c>
      <c r="P478" s="157">
        <f t="shared" si="54"/>
        <v>0</v>
      </c>
      <c r="Q478" s="155"/>
    </row>
  </sheetData>
  <sheetProtection insertRows="0" deleteRows="0"/>
  <mergeCells count="56">
    <mergeCell ref="I467:K467"/>
    <mergeCell ref="I468:K468"/>
    <mergeCell ref="I469:K469"/>
    <mergeCell ref="I475:K475"/>
    <mergeCell ref="C391:D391"/>
    <mergeCell ref="C399:D399"/>
    <mergeCell ref="C403:D403"/>
    <mergeCell ref="C417:D417"/>
    <mergeCell ref="C422:D422"/>
    <mergeCell ref="C424:D424"/>
    <mergeCell ref="C438:D438"/>
    <mergeCell ref="C441:D441"/>
    <mergeCell ref="C448:D448"/>
    <mergeCell ref="I477:K477"/>
    <mergeCell ref="I478:K478"/>
    <mergeCell ref="I476:K476"/>
    <mergeCell ref="I470:K470"/>
    <mergeCell ref="I471:K471"/>
    <mergeCell ref="I472:K472"/>
    <mergeCell ref="I473:K473"/>
    <mergeCell ref="I474:K474"/>
    <mergeCell ref="C188:D188"/>
    <mergeCell ref="C256:D256"/>
    <mergeCell ref="C1:D1"/>
    <mergeCell ref="C9:D9"/>
    <mergeCell ref="C23:D23"/>
    <mergeCell ref="C28:D28"/>
    <mergeCell ref="C32:D32"/>
    <mergeCell ref="C16:D16"/>
    <mergeCell ref="C58:D58"/>
    <mergeCell ref="C101:D101"/>
    <mergeCell ref="C110:D110"/>
    <mergeCell ref="C147:D147"/>
    <mergeCell ref="C166:D166"/>
    <mergeCell ref="C177:D177"/>
    <mergeCell ref="C317:D317"/>
    <mergeCell ref="C332:D332"/>
    <mergeCell ref="C323:D323"/>
    <mergeCell ref="C257:G257"/>
    <mergeCell ref="C314:D314"/>
    <mergeCell ref="C286:D286"/>
    <mergeCell ref="C306:D306"/>
    <mergeCell ref="C310:D310"/>
    <mergeCell ref="C276:D276"/>
    <mergeCell ref="C259:D259"/>
    <mergeCell ref="C260:D260"/>
    <mergeCell ref="C270:D270"/>
    <mergeCell ref="C273:D273"/>
    <mergeCell ref="C267:D267"/>
    <mergeCell ref="C372:D372"/>
    <mergeCell ref="C344:D344"/>
    <mergeCell ref="C347:D347"/>
    <mergeCell ref="C354:D354"/>
    <mergeCell ref="C358:D358"/>
    <mergeCell ref="C366:D366"/>
    <mergeCell ref="C351:D351"/>
  </mergeCells>
  <phoneticPr fontId="18" type="noConversion"/>
  <conditionalFormatting sqref="C1:C267 C351:C1048576">
    <cfRule type="expression" dxfId="43" priority="13">
      <formula>SEARCH("M", $B1)=1</formula>
    </cfRule>
    <cfRule type="expression" dxfId="42" priority="14">
      <formula>SEARCH("N", $B1)=1</formula>
    </cfRule>
  </conditionalFormatting>
  <conditionalFormatting sqref="C268:C350">
    <cfRule type="expression" dxfId="41" priority="20">
      <formula>SEARCH("P", $B268)=1</formula>
    </cfRule>
    <cfRule type="expression" dxfId="40" priority="21">
      <formula>SEARCH("M", $B268)=1</formula>
    </cfRule>
    <cfRule type="expression" dxfId="39" priority="22">
      <formula>SEARCH("N", $B268)=1</formula>
    </cfRule>
  </conditionalFormatting>
  <conditionalFormatting sqref="C1:C267 C351:C1048576">
    <cfRule type="expression" dxfId="38" priority="12">
      <formula>SEARCH("P", $B1)=1</formula>
    </cfRule>
  </conditionalFormatting>
  <conditionalFormatting sqref="C381 C313:J313 C314:P347 E348:P348 C348:C349 E349:J349 K349:P350 C350:J350 E381:P381 C1:P311 C312 E312:J312 K312:P313 C382:P1048576">
    <cfRule type="expression" dxfId="37" priority="19">
      <formula>SEARCH("VE", $B1)=1</formula>
    </cfRule>
  </conditionalFormatting>
  <conditionalFormatting sqref="C351:P380">
    <cfRule type="expression" dxfId="36" priority="3">
      <formula>SEARCH("VE", $B351)=1</formula>
    </cfRule>
  </conditionalFormatting>
  <conditionalFormatting sqref="D348">
    <cfRule type="expression" dxfId="35" priority="369">
      <formula>SEARCH("VE", $B349)=1</formula>
    </cfRule>
  </conditionalFormatting>
  <conditionalFormatting sqref="D349">
    <cfRule type="expression" dxfId="34" priority="374">
      <formula>SEARCH("VE", $B348)=1</formula>
    </cfRule>
  </conditionalFormatting>
  <conditionalFormatting sqref="F1:F350 H1:H350">
    <cfRule type="containsText" dxfId="33" priority="16" operator="containsText" text="Pick from Menu">
      <formula>NOT(ISERROR(SEARCH("Pick from Menu",F1)))</formula>
    </cfRule>
  </conditionalFormatting>
  <conditionalFormatting sqref="F351:F352 H351:H352">
    <cfRule type="containsText" dxfId="32" priority="8" operator="containsText" text="Pick from Menu">
      <formula>NOT(ISERROR(SEARCH("Pick from Menu",F351)))</formula>
    </cfRule>
  </conditionalFormatting>
  <conditionalFormatting sqref="F353:F1048576 H353:H1048576">
    <cfRule type="containsText" dxfId="31" priority="80" operator="containsText" text="Pick from Menu">
      <formula>NOT(ISERROR(SEARCH("Pick from Menu",F353)))</formula>
    </cfRule>
  </conditionalFormatting>
  <conditionalFormatting sqref="L475:P475">
    <cfRule type="cellIs" dxfId="30" priority="316" operator="greaterThan">
      <formula>L468</formula>
    </cfRule>
    <cfRule type="cellIs" dxfId="29" priority="317" operator="lessThan">
      <formula>L468</formula>
    </cfRule>
  </conditionalFormatting>
  <conditionalFormatting sqref="L478:P478">
    <cfRule type="cellIs" dxfId="28" priority="86" operator="lessThan">
      <formula>$L$477</formula>
    </cfRule>
    <cfRule type="cellIs" dxfId="27" priority="87" operator="greaterThan">
      <formula>$L$477</formula>
    </cfRule>
  </conditionalFormatting>
  <conditionalFormatting sqref="N4:N7 G24:G27 N160:N165 N353:N466 N479:N1048576 N200:N224">
    <cfRule type="containsText" dxfId="26" priority="359" operator="containsText" text="Yes">
      <formula>NOT(ISERROR(SEARCH("Yes",G4)))</formula>
    </cfRule>
  </conditionalFormatting>
  <conditionalFormatting sqref="N10:N158 N268:N350">
    <cfRule type="containsText" dxfId="25" priority="93" operator="containsText" text="maybe">
      <formula>NOT(ISERROR(SEARCH("maybe",N10)))</formula>
    </cfRule>
    <cfRule type="containsText" dxfId="24" priority="94" operator="containsText" text="Yes">
      <formula>NOT(ISERROR(SEARCH("Yes",N10)))</formula>
    </cfRule>
  </conditionalFormatting>
  <conditionalFormatting sqref="N160:N161">
    <cfRule type="containsText" dxfId="23" priority="345" operator="containsText" text="maybe">
      <formula>NOT(ISERROR(SEARCH("maybe",N160)))</formula>
    </cfRule>
    <cfRule type="containsText" dxfId="22" priority="346" operator="containsText" text="Yes">
      <formula>NOT(ISERROR(SEARCH("Yes",N160)))</formula>
    </cfRule>
  </conditionalFormatting>
  <conditionalFormatting sqref="N160:N165 N4:N7 G24:G27 N353:N466 N479:N1048576 N200:N224">
    <cfRule type="containsText" dxfId="21" priority="356" operator="containsText" text="maybe">
      <formula>NOT(ISERROR(SEARCH("maybe",G4)))</formula>
    </cfRule>
  </conditionalFormatting>
  <conditionalFormatting sqref="N167:N169">
    <cfRule type="containsText" dxfId="20" priority="331" operator="containsText" text="maybe">
      <formula>NOT(ISERROR(SEARCH("maybe",N167)))</formula>
    </cfRule>
    <cfRule type="containsText" dxfId="19" priority="332" operator="containsText" text="Yes">
      <formula>NOT(ISERROR(SEARCH("Yes",N167)))</formula>
    </cfRule>
  </conditionalFormatting>
  <conditionalFormatting sqref="N171:N176 N182:N187">
    <cfRule type="containsText" dxfId="18" priority="337" operator="containsText" text="maybe">
      <formula>NOT(ISERROR(SEARCH("maybe",N171)))</formula>
    </cfRule>
    <cfRule type="containsText" dxfId="17" priority="338" operator="containsText" text="Yes">
      <formula>NOT(ISERROR(SEARCH("Yes",N171)))</formula>
    </cfRule>
  </conditionalFormatting>
  <conditionalFormatting sqref="N178:N180">
    <cfRule type="containsText" dxfId="16" priority="1" operator="containsText" text="maybe">
      <formula>NOT(ISERROR(SEARCH("maybe",N178)))</formula>
    </cfRule>
    <cfRule type="containsText" dxfId="15" priority="2" operator="containsText" text="Yes">
      <formula>NOT(ISERROR(SEARCH("Yes",N178)))</formula>
    </cfRule>
  </conditionalFormatting>
  <conditionalFormatting sqref="N189:N195">
    <cfRule type="containsText" dxfId="14" priority="333" operator="containsText" text="maybe">
      <formula>NOT(ISERROR(SEARCH("maybe",N189)))</formula>
    </cfRule>
    <cfRule type="containsText" dxfId="13" priority="334" operator="containsText" text="Yes">
      <formula>NOT(ISERROR(SEARCH("Yes",N189)))</formula>
    </cfRule>
  </conditionalFormatting>
  <conditionalFormatting sqref="N226:N267">
    <cfRule type="containsText" dxfId="12" priority="17" operator="containsText" text="maybe">
      <formula>NOT(ISERROR(SEARCH("maybe",N226)))</formula>
    </cfRule>
    <cfRule type="containsText" dxfId="11" priority="18" operator="containsText" text="Yes">
      <formula>NOT(ISERROR(SEARCH("Yes",N226)))</formula>
    </cfRule>
  </conditionalFormatting>
  <conditionalFormatting sqref="N296">
    <cfRule type="containsText" dxfId="10" priority="69" operator="containsText" text="maybe">
      <formula>NOT(ISERROR(SEARCH("maybe",N296)))</formula>
    </cfRule>
    <cfRule type="containsText" dxfId="9" priority="70" operator="containsText" text="Yes">
      <formula>NOT(ISERROR(SEARCH("Yes",N296)))</formula>
    </cfRule>
  </conditionalFormatting>
  <conditionalFormatting sqref="N300">
    <cfRule type="containsText" dxfId="8" priority="65" operator="containsText" text="maybe">
      <formula>NOT(ISERROR(SEARCH("maybe",N300)))</formula>
    </cfRule>
    <cfRule type="containsText" dxfId="7" priority="66" operator="containsText" text="Yes">
      <formula>NOT(ISERROR(SEARCH("Yes",N300)))</formula>
    </cfRule>
  </conditionalFormatting>
  <conditionalFormatting sqref="N303">
    <cfRule type="containsText" dxfId="6" priority="47" operator="containsText" text="maybe">
      <formula>NOT(ISERROR(SEARCH("maybe",N303)))</formula>
    </cfRule>
    <cfRule type="containsText" dxfId="5" priority="48" operator="containsText" text="Yes">
      <formula>NOT(ISERROR(SEARCH("Yes",N303)))</formula>
    </cfRule>
    <cfRule type="containsText" dxfId="4" priority="51" operator="containsText" text="maybe">
      <formula>NOT(ISERROR(SEARCH("maybe",N303)))</formula>
    </cfRule>
    <cfRule type="containsText" dxfId="3" priority="52" operator="containsText" text="Yes">
      <formula>NOT(ISERROR(SEARCH("Yes",N303)))</formula>
    </cfRule>
  </conditionalFormatting>
  <conditionalFormatting sqref="N351:N352">
    <cfRule type="containsText" dxfId="2" priority="9" operator="containsText" text="maybe">
      <formula>NOT(ISERROR(SEARCH("maybe",N351)))</formula>
    </cfRule>
    <cfRule type="containsText" dxfId="1" priority="10" operator="containsText" text="Yes">
      <formula>NOT(ISERROR(SEARCH("Yes",N351)))</formula>
    </cfRule>
  </conditionalFormatting>
  <conditionalFormatting sqref="D312">
    <cfRule type="expression" dxfId="0" priority="393">
      <formula>SEARCH("VE", #REF!)=1</formula>
    </cfRule>
  </conditionalFormatting>
  <pageMargins left="0.7" right="0.7" top="0.75" bottom="0.75" header="0.3" footer="0.3"/>
  <pageSetup paperSize="3" scale="76" fitToHeight="0" orientation="landscape" r:id="rId1"/>
  <headerFooter>
    <oddFooter>Page &amp;P of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AFBF07DD-1656-48B5-9233-8ACFE12C118B}">
          <x14:formula1>
            <xm:f>'Origin of Scope'!$A$1:$A$15</xm:f>
          </x14:formula1>
          <xm:sqref>F438:F461 F391:F414 F384:F389 F374:F382 F367:F371 F217:F225 F324:F331 F248:F255 F190:F194 F88:F99 F83:F86 F53:F54 F196:F199 F121:F129 F56:F57 F463:F464 F77:F79 F333:F342 F315:F316 F60:F65 H416 F277:F285 F227:F238 F29:F31 F352:F353 F102:F109 F210:F215 F271:F272 F268:F269 F261:F266 F287:F304 F307:F309 F318:F322 F345:F346 F416:F436 F359:F365 F355:F357 F274:F275 F348:F350 F24:F27 F17:F22 F33:F40 F42:F50 F67:F75 F111:F119 F131:F142 F149:F155 F201:F208 F240:F246 F311:F313</xm:sqref>
        </x14:dataValidation>
        <x14:dataValidation type="list" allowBlank="1" showInputMessage="1" showErrorMessage="1" xr:uid="{0765662D-E943-4783-9C82-D924F9684B34}">
          <x14:formula1>
            <xm:f>'Trade Item'!$A$1:$A$40</xm:f>
          </x14:formula1>
          <xm:sqref>H81 H4:H7 H438:H461 H463:H464 H56:H57 H60:H65 H88:H99 H77:H79 H102:H109 H121:H129 H190:H194 H196:H199 H210:H215 H227:H238 H287:H304 H315:H316 H352:H353 H261:H266 H374:H382 H384:H389 H355:H357 H53:H54 H248:H255 H29:H31 H10:H15 H274:H275 H83:H86 H271:H272 H268:H269 H277:H285 H307:H309 H318:H322 H324:H331 H345:H346 H367:H371 H391:H414 H333:H342 H217:H225 H359:H365 H417:H436 H348:H350 H24:H27 H17:H22 H33:H40 H42:H51 H67:H75 H111:H119 H131:H142 H149:H155 H201:H208 H240:H246 H311:H313</xm:sqref>
        </x14:dataValidation>
        <x14:dataValidation type="list" allowBlank="1" showInputMessage="1" showErrorMessage="1" xr:uid="{09AD4D4B-96D2-460E-B6E2-F2B7CAB5A7FE}">
          <x14:formula1>
            <xm:f>'Origin of Scope'!$A$1:$A$100</xm:f>
          </x14:formula1>
          <xm:sqref>F4:F7 F51 F10:F15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AA1D8-6B51-4CF6-8576-E02F6ADA093C}">
  <dimension ref="A1:B43"/>
  <sheetViews>
    <sheetView workbookViewId="0">
      <selection activeCell="H39" sqref="H39"/>
    </sheetView>
  </sheetViews>
  <sheetFormatPr defaultRowHeight="12.75" x14ac:dyDescent="0.2"/>
  <cols>
    <col min="1" max="1" width="31.83203125" customWidth="1"/>
    <col min="2" max="2" width="20.83203125" style="14" customWidth="1"/>
  </cols>
  <sheetData>
    <row r="1" spans="1:2" s="11" customFormat="1" x14ac:dyDescent="0.2">
      <c r="A1" s="11" t="s">
        <v>106</v>
      </c>
      <c r="B1" s="12" t="s">
        <v>163</v>
      </c>
    </row>
    <row r="3" spans="1:2" x14ac:dyDescent="0.2">
      <c r="A3" s="9" t="s">
        <v>130</v>
      </c>
      <c r="B3" s="13">
        <f>SUMIF(SCOPE!H$1:$H$1278,A3,SCOPE!$L$1:$L$1278)</f>
        <v>0</v>
      </c>
    </row>
    <row r="4" spans="1:2" x14ac:dyDescent="0.2">
      <c r="A4" s="9" t="s">
        <v>131</v>
      </c>
      <c r="B4" s="13">
        <f>SUMIF(SCOPE!H$1:$H$1278,A4,SCOPE!$L$1:$L$1278)</f>
        <v>0</v>
      </c>
    </row>
    <row r="5" spans="1:2" x14ac:dyDescent="0.2">
      <c r="A5" s="9" t="s">
        <v>132</v>
      </c>
      <c r="B5" s="13">
        <f>SUMIF(SCOPE!H$1:$H$1278,A5,SCOPE!$L$1:$L$1278)</f>
        <v>0</v>
      </c>
    </row>
    <row r="6" spans="1:2" x14ac:dyDescent="0.2">
      <c r="A6" s="9" t="s">
        <v>133</v>
      </c>
      <c r="B6" s="13">
        <f>SUMIF(SCOPE!H$1:$H$1278,A6,SCOPE!$L$1:$L$1278)</f>
        <v>0</v>
      </c>
    </row>
    <row r="7" spans="1:2" x14ac:dyDescent="0.2">
      <c r="A7" s="9" t="s">
        <v>134</v>
      </c>
      <c r="B7" s="13">
        <f>SUMIF(SCOPE!H$1:$H$1278,A7,SCOPE!$L$1:$L$1278)</f>
        <v>0</v>
      </c>
    </row>
    <row r="8" spans="1:2" x14ac:dyDescent="0.2">
      <c r="A8" s="9" t="s">
        <v>135</v>
      </c>
      <c r="B8" s="13">
        <f>SUMIF(SCOPE!H$1:$H$1278,A8,SCOPE!$L$1:$L$1278)</f>
        <v>0</v>
      </c>
    </row>
    <row r="9" spans="1:2" x14ac:dyDescent="0.2">
      <c r="A9" s="9" t="s">
        <v>136</v>
      </c>
      <c r="B9" s="13">
        <f>SUMIF(SCOPE!H$1:$H$1278,A9,SCOPE!$L$1:$L$1278)</f>
        <v>0</v>
      </c>
    </row>
    <row r="10" spans="1:2" x14ac:dyDescent="0.2">
      <c r="A10" s="9" t="s">
        <v>137</v>
      </c>
      <c r="B10" s="13">
        <f>SUMIF(SCOPE!H$1:$H$1278,A10,SCOPE!$L$1:$L$1278)</f>
        <v>0</v>
      </c>
    </row>
    <row r="11" spans="1:2" x14ac:dyDescent="0.2">
      <c r="A11" s="9" t="s">
        <v>138</v>
      </c>
      <c r="B11" s="13">
        <f>SUMIF(SCOPE!H$1:$H$1278,A11,SCOPE!$L$1:$L$1278)</f>
        <v>0</v>
      </c>
    </row>
    <row r="12" spans="1:2" x14ac:dyDescent="0.2">
      <c r="A12" s="9" t="s">
        <v>139</v>
      </c>
      <c r="B12" s="13">
        <f>SUMIF(SCOPE!H$1:$H$1278,A12,SCOPE!$L$1:$L$1278)</f>
        <v>0</v>
      </c>
    </row>
    <row r="13" spans="1:2" x14ac:dyDescent="0.2">
      <c r="A13" s="9" t="s">
        <v>140</v>
      </c>
      <c r="B13" s="13">
        <f>SUMIF(SCOPE!H$1:$H$1278,A13,SCOPE!$L$1:$L$1278)</f>
        <v>0</v>
      </c>
    </row>
    <row r="14" spans="1:2" x14ac:dyDescent="0.2">
      <c r="A14" s="9" t="s">
        <v>141</v>
      </c>
      <c r="B14" s="13">
        <f>SUMIF(SCOPE!H$1:$H$1278,A14,SCOPE!$L$1:$L$1278)</f>
        <v>0</v>
      </c>
    </row>
    <row r="15" spans="1:2" x14ac:dyDescent="0.2">
      <c r="A15" s="9" t="s">
        <v>142</v>
      </c>
      <c r="B15" s="13">
        <f>SUMIF(SCOPE!H$1:$H$1278,A15,SCOPE!$L$1:$L$1278)</f>
        <v>0</v>
      </c>
    </row>
    <row r="16" spans="1:2" x14ac:dyDescent="0.2">
      <c r="A16" s="9" t="s">
        <v>143</v>
      </c>
      <c r="B16" s="13">
        <f>SUMIF(SCOPE!H$1:$H$1278,A16,SCOPE!$L$1:$L$1278)</f>
        <v>0</v>
      </c>
    </row>
    <row r="17" spans="1:2" x14ac:dyDescent="0.2">
      <c r="A17" s="9" t="s">
        <v>144</v>
      </c>
      <c r="B17" s="13">
        <f>SUMIF(SCOPE!H$1:$H$1278,A17,SCOPE!$L$1:$L$1278)</f>
        <v>0</v>
      </c>
    </row>
    <row r="18" spans="1:2" x14ac:dyDescent="0.2">
      <c r="A18" s="9" t="s">
        <v>145</v>
      </c>
      <c r="B18" s="13">
        <f>SUMIF(SCOPE!H$1:$H$1278,A18,SCOPE!$L$1:$L$1278)</f>
        <v>0</v>
      </c>
    </row>
    <row r="19" spans="1:2" x14ac:dyDescent="0.2">
      <c r="A19" s="9" t="s">
        <v>146</v>
      </c>
      <c r="B19" s="13">
        <f>SUMIF(SCOPE!H$1:$H$1278,A19,SCOPE!$L$1:$L$1278)</f>
        <v>0</v>
      </c>
    </row>
    <row r="20" spans="1:2" x14ac:dyDescent="0.2">
      <c r="A20" s="9" t="s">
        <v>147</v>
      </c>
      <c r="B20" s="13">
        <f>SUMIF(SCOPE!H$1:$H$1278,A20,SCOPE!$L$1:$L$1278)</f>
        <v>0</v>
      </c>
    </row>
    <row r="21" spans="1:2" x14ac:dyDescent="0.2">
      <c r="A21" s="9" t="s">
        <v>148</v>
      </c>
      <c r="B21" s="13">
        <f>SUMIF(SCOPE!H$1:$H$1278,A21,SCOPE!$L$1:$L$1278)</f>
        <v>0</v>
      </c>
    </row>
    <row r="22" spans="1:2" x14ac:dyDescent="0.2">
      <c r="A22" s="9" t="s">
        <v>149</v>
      </c>
      <c r="B22" s="13">
        <f>SUMIF(SCOPE!H$1:$H$1278,A22,SCOPE!$L$1:$L$1278)</f>
        <v>0</v>
      </c>
    </row>
    <row r="23" spans="1:2" x14ac:dyDescent="0.2">
      <c r="A23" s="9" t="s">
        <v>150</v>
      </c>
      <c r="B23" s="13">
        <f>SUMIF(SCOPE!H$1:$H$1278,A23,SCOPE!$L$1:$L$1278)</f>
        <v>0</v>
      </c>
    </row>
    <row r="24" spans="1:2" x14ac:dyDescent="0.2">
      <c r="A24" s="9" t="s">
        <v>151</v>
      </c>
      <c r="B24" s="13">
        <f>SUMIF(SCOPE!H$1:$H$1278,A24,SCOPE!$L$1:$L$1278)</f>
        <v>0</v>
      </c>
    </row>
    <row r="25" spans="1:2" x14ac:dyDescent="0.2">
      <c r="A25" s="9" t="s">
        <v>152</v>
      </c>
      <c r="B25" s="13">
        <f>SUMIF(SCOPE!H$1:$H$1278,A25,SCOPE!$L$1:$L$1278)</f>
        <v>0</v>
      </c>
    </row>
    <row r="26" spans="1:2" x14ac:dyDescent="0.2">
      <c r="A26" s="9" t="s">
        <v>153</v>
      </c>
      <c r="B26" s="13">
        <f>SUMIF(SCOPE!H$1:$H$1278,A26,SCOPE!$L$1:$L$1278)</f>
        <v>0</v>
      </c>
    </row>
    <row r="27" spans="1:2" x14ac:dyDescent="0.2">
      <c r="A27" s="9" t="s">
        <v>154</v>
      </c>
      <c r="B27" s="13">
        <f>SUMIF(SCOPE!H$1:$H$1278,A27,SCOPE!$L$1:$L$1278)</f>
        <v>0</v>
      </c>
    </row>
    <row r="28" spans="1:2" x14ac:dyDescent="0.2">
      <c r="A28" s="9" t="s">
        <v>155</v>
      </c>
      <c r="B28" s="13">
        <f>SUMIF(SCOPE!H$1:$H$1278,A28,SCOPE!$L$1:$L$1278)</f>
        <v>0</v>
      </c>
    </row>
    <row r="29" spans="1:2" x14ac:dyDescent="0.2">
      <c r="A29" s="9" t="s">
        <v>118</v>
      </c>
      <c r="B29" s="13">
        <f>SUMIF(SCOPE!H$1:$H$1278,A29,SCOPE!$L$1:$L$1278)</f>
        <v>0</v>
      </c>
    </row>
    <row r="30" spans="1:2" x14ac:dyDescent="0.2">
      <c r="A30" s="9" t="s">
        <v>121</v>
      </c>
      <c r="B30" s="13">
        <f>SUMIF(SCOPE!H$1:$H$1278,A30,SCOPE!$L$1:$L$1278)</f>
        <v>0</v>
      </c>
    </row>
    <row r="31" spans="1:2" x14ac:dyDescent="0.2">
      <c r="A31" s="9" t="s">
        <v>120</v>
      </c>
      <c r="B31" s="13">
        <f>SUMIF(SCOPE!H$1:$H$1278,A31,SCOPE!$L$1:$L$1278)</f>
        <v>0</v>
      </c>
    </row>
    <row r="32" spans="1:2" x14ac:dyDescent="0.2">
      <c r="A32" s="9" t="s">
        <v>119</v>
      </c>
      <c r="B32" s="13">
        <f>SUMIF(SCOPE!H$1:$H$1278,A32,SCOPE!$L$1:$L$1278)</f>
        <v>0</v>
      </c>
    </row>
    <row r="33" spans="1:2" x14ac:dyDescent="0.2">
      <c r="A33" s="9" t="s">
        <v>122</v>
      </c>
      <c r="B33" s="13">
        <f>SUMIF(SCOPE!H$1:$H$1278,A33,SCOPE!$L$1:$L$1278)</f>
        <v>0</v>
      </c>
    </row>
    <row r="34" spans="1:2" x14ac:dyDescent="0.2">
      <c r="A34" s="9" t="s">
        <v>123</v>
      </c>
      <c r="B34" s="13">
        <f>SUMIF(SCOPE!H$1:$H$1278,A34,SCOPE!$L$1:$L$1278)</f>
        <v>0</v>
      </c>
    </row>
    <row r="35" spans="1:2" x14ac:dyDescent="0.2">
      <c r="A35" s="9" t="s">
        <v>124</v>
      </c>
      <c r="B35" s="13">
        <f>SUMIF(SCOPE!H$1:$H$1278,A35,SCOPE!$L$1:$L$1278)</f>
        <v>0</v>
      </c>
    </row>
    <row r="36" spans="1:2" x14ac:dyDescent="0.2">
      <c r="A36" s="9" t="s">
        <v>125</v>
      </c>
      <c r="B36" s="13">
        <f>SUMIF(SCOPE!H$1:$H$1278,A36,SCOPE!$L$1:$L$1278)</f>
        <v>0</v>
      </c>
    </row>
    <row r="37" spans="1:2" x14ac:dyDescent="0.2">
      <c r="A37" s="9" t="s">
        <v>128</v>
      </c>
      <c r="B37" s="13">
        <f>SUMIF(SCOPE!H$1:$H$1278,A37,SCOPE!$L$1:$L$1278)</f>
        <v>0</v>
      </c>
    </row>
    <row r="38" spans="1:2" x14ac:dyDescent="0.2">
      <c r="A38" s="9" t="s">
        <v>127</v>
      </c>
      <c r="B38" s="13">
        <f>SUMIF(SCOPE!H$1:$H$1278,A38,SCOPE!$L$1:$L$1278)</f>
        <v>0</v>
      </c>
    </row>
    <row r="39" spans="1:2" x14ac:dyDescent="0.2">
      <c r="A39" s="9" t="s">
        <v>126</v>
      </c>
      <c r="B39" s="13">
        <f>SUMIF(SCOPE!H$1:$H$1278,A39,SCOPE!$L$1:$L$1278)</f>
        <v>0</v>
      </c>
    </row>
    <row r="40" spans="1:2" x14ac:dyDescent="0.2">
      <c r="A40" s="9" t="s">
        <v>129</v>
      </c>
      <c r="B40" s="13">
        <f>SUMIF(SCOPE!H$1:$H$1278,A40,SCOPE!$L$1:$L$1278)</f>
        <v>0</v>
      </c>
    </row>
    <row r="41" spans="1:2" x14ac:dyDescent="0.2">
      <c r="A41" s="26" t="s">
        <v>173</v>
      </c>
      <c r="B41" s="27">
        <f>SUM(B3:B40)</f>
        <v>0</v>
      </c>
    </row>
    <row r="42" spans="1:2" x14ac:dyDescent="0.2">
      <c r="A42" s="9" t="s">
        <v>174</v>
      </c>
      <c r="B42" s="28"/>
    </row>
    <row r="43" spans="1:2" x14ac:dyDescent="0.2">
      <c r="A43" s="25" t="s">
        <v>175</v>
      </c>
      <c r="B43" s="14">
        <f>SUM(B41:B42)</f>
        <v>0</v>
      </c>
    </row>
  </sheetData>
  <sheetProtection algorithmName="SHA-512" hashValue="zN4uJFRhRO2YCfcYcoX26LTzlp3BqupKYuhkA1omzYiCzvdFj4V/ftp4WcNpEi95gF1Dsnn2iZw96EQZ3b8hpQ==" saltValue="YZ+QYaB3TIub5ZuLx+Ea5Q==" spinCount="100000" sheet="1" objects="1" scenarios="1" selectLockedCells="1" selectUnlockedCells="1"/>
  <sortState xmlns:xlrd2="http://schemas.microsoft.com/office/spreadsheetml/2017/richdata2" ref="A3:A41">
    <sortCondition ref="A3"/>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4DFE1-2EAF-425B-BFF0-6960A965C220}">
  <dimension ref="A1:O26"/>
  <sheetViews>
    <sheetView workbookViewId="0">
      <selection activeCell="A15" sqref="A15"/>
    </sheetView>
  </sheetViews>
  <sheetFormatPr defaultRowHeight="12.75" x14ac:dyDescent="0.2"/>
  <cols>
    <col min="1" max="1" width="27.6640625" customWidth="1"/>
    <col min="6" max="6" width="47.83203125" customWidth="1"/>
  </cols>
  <sheetData>
    <row r="1" spans="1:15" x14ac:dyDescent="0.2">
      <c r="A1" s="9" t="s">
        <v>106</v>
      </c>
      <c r="F1" s="214" t="s">
        <v>205</v>
      </c>
      <c r="G1" s="214"/>
      <c r="H1" s="214"/>
      <c r="I1" s="214"/>
      <c r="J1" s="214"/>
      <c r="L1" s="213" t="s">
        <v>209</v>
      </c>
      <c r="M1" s="213"/>
      <c r="N1" s="213"/>
      <c r="O1" s="213"/>
    </row>
    <row r="2" spans="1:15" x14ac:dyDescent="0.2">
      <c r="A2" s="9"/>
      <c r="L2" s="213"/>
      <c r="M2" s="213"/>
      <c r="N2" s="213"/>
      <c r="O2" s="213"/>
    </row>
    <row r="3" spans="1:15" x14ac:dyDescent="0.2">
      <c r="A3" s="9" t="s">
        <v>3</v>
      </c>
      <c r="F3" s="9" t="s">
        <v>194</v>
      </c>
      <c r="G3" s="213" t="s">
        <v>208</v>
      </c>
      <c r="H3" s="213"/>
      <c r="I3" s="213"/>
      <c r="J3" s="213"/>
      <c r="L3" s="213"/>
      <c r="M3" s="213"/>
      <c r="N3" s="213"/>
      <c r="O3" s="213"/>
    </row>
    <row r="4" spans="1:15" x14ac:dyDescent="0.2">
      <c r="A4" s="9" t="s">
        <v>190</v>
      </c>
      <c r="F4" t="s">
        <v>195</v>
      </c>
      <c r="G4" s="213"/>
      <c r="H4" s="213"/>
      <c r="I4" s="213"/>
      <c r="J4" s="213"/>
      <c r="L4" s="213"/>
      <c r="M4" s="213"/>
      <c r="N4" s="213"/>
      <c r="O4" s="213"/>
    </row>
    <row r="5" spans="1:15" x14ac:dyDescent="0.2">
      <c r="A5" s="9" t="s">
        <v>2</v>
      </c>
      <c r="F5" t="s">
        <v>196</v>
      </c>
      <c r="G5" s="213"/>
      <c r="H5" s="213"/>
      <c r="I5" s="213"/>
      <c r="J5" s="213"/>
      <c r="L5" s="213"/>
      <c r="M5" s="213"/>
      <c r="N5" s="213"/>
      <c r="O5" s="213"/>
    </row>
    <row r="6" spans="1:15" x14ac:dyDescent="0.2">
      <c r="A6" s="9" t="s">
        <v>31</v>
      </c>
      <c r="F6" t="s">
        <v>197</v>
      </c>
      <c r="G6" s="213"/>
      <c r="H6" s="213"/>
      <c r="I6" s="213"/>
      <c r="J6" s="213"/>
    </row>
    <row r="7" spans="1:15" x14ac:dyDescent="0.2">
      <c r="A7" s="9" t="s">
        <v>193</v>
      </c>
      <c r="F7" s="9" t="s">
        <v>198</v>
      </c>
      <c r="G7" s="213"/>
      <c r="H7" s="213"/>
      <c r="I7" s="213"/>
      <c r="J7" s="213"/>
    </row>
    <row r="8" spans="1:15" x14ac:dyDescent="0.2">
      <c r="A8" s="9" t="s">
        <v>192</v>
      </c>
    </row>
    <row r="9" spans="1:15" x14ac:dyDescent="0.2">
      <c r="A9" s="9" t="s">
        <v>191</v>
      </c>
      <c r="F9" s="9" t="s">
        <v>201</v>
      </c>
      <c r="G9" s="213" t="s">
        <v>199</v>
      </c>
      <c r="H9" s="213"/>
      <c r="I9" s="213"/>
      <c r="J9" s="213"/>
    </row>
    <row r="10" spans="1:15" x14ac:dyDescent="0.2">
      <c r="A10" s="9" t="s">
        <v>447</v>
      </c>
      <c r="F10" s="9" t="s">
        <v>202</v>
      </c>
      <c r="G10" s="213"/>
      <c r="H10" s="213"/>
      <c r="I10" s="213"/>
      <c r="J10" s="213"/>
    </row>
    <row r="11" spans="1:15" x14ac:dyDescent="0.2">
      <c r="A11" s="9" t="s">
        <v>98</v>
      </c>
      <c r="F11" s="9" t="s">
        <v>203</v>
      </c>
      <c r="G11" s="213"/>
      <c r="H11" s="213"/>
      <c r="I11" s="213"/>
      <c r="J11" s="213"/>
    </row>
    <row r="12" spans="1:15" x14ac:dyDescent="0.2">
      <c r="A12" s="9" t="s">
        <v>94</v>
      </c>
    </row>
    <row r="13" spans="1:15" x14ac:dyDescent="0.2">
      <c r="A13" s="9" t="s">
        <v>97</v>
      </c>
      <c r="F13" s="9" t="s">
        <v>206</v>
      </c>
      <c r="G13" s="214" t="s">
        <v>200</v>
      </c>
      <c r="H13" s="214"/>
      <c r="I13" s="214"/>
      <c r="J13" s="214"/>
    </row>
    <row r="14" spans="1:15" x14ac:dyDescent="0.2">
      <c r="A14" s="9" t="s">
        <v>228</v>
      </c>
    </row>
    <row r="15" spans="1:15" x14ac:dyDescent="0.2">
      <c r="A15" s="9" t="s">
        <v>448</v>
      </c>
      <c r="F15" t="s">
        <v>210</v>
      </c>
      <c r="G15" s="214" t="s">
        <v>211</v>
      </c>
      <c r="H15" s="214"/>
      <c r="I15" s="214"/>
      <c r="J15" s="214"/>
    </row>
    <row r="17" spans="6:10" ht="12.75" customHeight="1" x14ac:dyDescent="0.2">
      <c r="F17" s="9" t="s">
        <v>191</v>
      </c>
      <c r="G17" s="214" t="s">
        <v>212</v>
      </c>
      <c r="H17" s="214"/>
      <c r="I17" s="214"/>
      <c r="J17" s="214"/>
    </row>
    <row r="19" spans="6:10" ht="15.75" customHeight="1" x14ac:dyDescent="0.2">
      <c r="F19" s="9" t="s">
        <v>31</v>
      </c>
      <c r="G19" s="213" t="s">
        <v>213</v>
      </c>
      <c r="H19" s="213"/>
      <c r="I19" s="213"/>
      <c r="J19" s="213"/>
    </row>
    <row r="20" spans="6:10" x14ac:dyDescent="0.2">
      <c r="F20" s="9" t="s">
        <v>98</v>
      </c>
      <c r="G20" s="213"/>
      <c r="H20" s="213"/>
      <c r="I20" s="213"/>
      <c r="J20" s="213"/>
    </row>
    <row r="21" spans="6:10" x14ac:dyDescent="0.2">
      <c r="F21" s="9" t="s">
        <v>94</v>
      </c>
      <c r="G21" s="213"/>
      <c r="H21" s="213"/>
      <c r="I21" s="213"/>
      <c r="J21" s="213"/>
    </row>
    <row r="22" spans="6:10" ht="12.75" customHeight="1" x14ac:dyDescent="0.2">
      <c r="F22" s="9" t="s">
        <v>97</v>
      </c>
      <c r="G22" s="213"/>
      <c r="H22" s="213"/>
      <c r="I22" s="213"/>
      <c r="J22" s="213"/>
    </row>
    <row r="24" spans="6:10" ht="30" customHeight="1" x14ac:dyDescent="0.2">
      <c r="F24" s="9" t="s">
        <v>207</v>
      </c>
      <c r="G24" s="213" t="s">
        <v>204</v>
      </c>
      <c r="H24" s="213"/>
      <c r="I24" s="213"/>
      <c r="J24" s="213"/>
    </row>
    <row r="25" spans="6:10" x14ac:dyDescent="0.2">
      <c r="F25" s="9"/>
      <c r="G25" s="19"/>
      <c r="H25" s="19"/>
      <c r="I25" s="19"/>
      <c r="J25" s="19"/>
    </row>
    <row r="26" spans="6:10" x14ac:dyDescent="0.2">
      <c r="F26" s="9"/>
      <c r="G26" s="19"/>
      <c r="H26" s="19"/>
      <c r="I26" s="19"/>
      <c r="J26" s="19"/>
    </row>
  </sheetData>
  <mergeCells count="9">
    <mergeCell ref="L1:O5"/>
    <mergeCell ref="F1:J1"/>
    <mergeCell ref="G24:J24"/>
    <mergeCell ref="G15:J15"/>
    <mergeCell ref="G19:J22"/>
    <mergeCell ref="G3:J7"/>
    <mergeCell ref="G9:J11"/>
    <mergeCell ref="G13:J13"/>
    <mergeCell ref="G17:J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956A9-C93A-453D-A7D5-976202B4DB39}">
  <dimension ref="A1:B14"/>
  <sheetViews>
    <sheetView workbookViewId="0"/>
  </sheetViews>
  <sheetFormatPr defaultRowHeight="12.75" x14ac:dyDescent="0.2"/>
  <cols>
    <col min="1" max="1" width="30.33203125" customWidth="1"/>
    <col min="2" max="2" width="14.6640625" customWidth="1"/>
  </cols>
  <sheetData>
    <row r="1" spans="1:2" x14ac:dyDescent="0.2">
      <c r="A1" s="9" t="s">
        <v>165</v>
      </c>
      <c r="B1" s="9" t="s">
        <v>166</v>
      </c>
    </row>
    <row r="2" spans="1:2" x14ac:dyDescent="0.2">
      <c r="A2" s="9" t="s">
        <v>167</v>
      </c>
      <c r="B2" s="9" t="s">
        <v>172</v>
      </c>
    </row>
    <row r="9" spans="1:2" x14ac:dyDescent="0.2">
      <c r="A9" t="s">
        <v>176</v>
      </c>
    </row>
    <row r="10" spans="1:2" x14ac:dyDescent="0.2">
      <c r="A10" t="s">
        <v>177</v>
      </c>
      <c r="B10" s="9" t="s">
        <v>178</v>
      </c>
    </row>
    <row r="11" spans="1:2" x14ac:dyDescent="0.2">
      <c r="A11" t="s">
        <v>179</v>
      </c>
      <c r="B11" t="s">
        <v>180</v>
      </c>
    </row>
    <row r="12" spans="1:2" x14ac:dyDescent="0.2">
      <c r="A12" t="s">
        <v>1</v>
      </c>
      <c r="B12" t="s">
        <v>181</v>
      </c>
    </row>
    <row r="13" spans="1:2" x14ac:dyDescent="0.2">
      <c r="A13" t="s">
        <v>182</v>
      </c>
      <c r="B13" t="s">
        <v>183</v>
      </c>
    </row>
    <row r="14" spans="1:2" x14ac:dyDescent="0.2">
      <c r="B14" t="s">
        <v>184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7 7 7 5 2 8 b - a 2 4 f - 4 b 5 8 - b 6 0 e - 0 f 1 9 d 2 c e 8 2 1 0 "   x m l n s = " h t t p : / / s c h e m a s . m i c r o s o f t . c o m / D a t a M a s h u p " > A A A A A E g E A A B Q S w M E F A A C A A g A i Y h s T S B J r r m n A A A A + A A A A B I A H A B D b 2 5 m a W c v U G F j a 2 F n Z S 5 4 b W w g o h g A K K A U A A A A A A A A A A A A A A A A A A A A A A A A A A A A h Y 9 N D o I w F I S v Q r q n r 9 T 4 E / I o C 7 e S m B C N 2 w Y r N E I x t F j u 5 s I j e Q V J F H X n c i b f J N 8 8 b n d M h 6 Y O r q q z u j U J i S g j g T J F e 9 S m T E j v T u G K p A K 3 s j j L U g U j b G w 8 W J 2 Q y r l L D O C 9 p 3 5 G 2 6 4 E z l g E h 2 y T F 5 V q Z K i N d d I U i n x W x / 8 r I n D / k h G c L j i d c 8 7 p k k U I U 4 2 Z N l + E j 8 a U I f y U u O 5 r 1 3 d K K B P u c o Q p I r x f i C d Q S w M E F A A C A A g A i Y h s T 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m I b E 0 D v J Y c P w E A A I I C A A A T A B w A R m 9 y b X V s Y X M v U 2 V j d G l v b j E u b S C i G A A o o B Q A A A A A A A A A A A A A A A A A A A A A A A A A A A B 1 k E F r w k A Q h e + B / I c h v S g E y V r b a s V D 2 V o U S x U T 8 G B E 1 j g m i 8 m u b D Y 0 I v 7 3 J g b F g t n L w v c e b + Z N i o H m U o B b / a R v G q a R R k z h F p 6 s x X Q + A Z d O Z 0 M L B h C j N g 0 o n i s z F W B B h n m A c W s h 1 X 4 j 5 b 7 x x W N s U S k 0 C p 0 2 r N G 7 3 3 Z I 1 y d d 0 u v A D 5 0 D Z U o g D x E 8 + Y s q h T l G b A P f 4 5 F H f c f 5 2 C Z c + D M l Q 8 W S 9 V j s p O 8 G 8 o A g d 1 D O u K Q R Q t p V T s h v O a U K F 2 8 r j 9 P c a t o g s j i 2 Q a s M m 3 a 1 9 X 2 d t R s h 6 r J U 1 e W 0 H G t M B v e F 7 Q k X 2 4 F V G V f n 5 S f T b H W L o h E T Y X E j 7 3 j A M s Z j m 6 K 7 p 5 h I d 1 I l V M Z Z I k o x b T y Y a 5 9 O V m U h V r F k Y Q O N u T 7 b c O X t G v 5 c w z s 1 / K W G v 1 4 5 E 8 c 7 / F Z j 7 9 b w X g 0 n z j / h 3 D Q N L h 7 e r v 8 H U E s B A i 0 A F A A C A A g A i Y h s T S B J r r m n A A A A + A A A A B I A A A A A A A A A A A A A A A A A A A A A A E N v b m Z p Z y 9 Q Y W N r Y W d l L n h t b F B L A Q I t A B Q A A g A I A I m I b E 0 P y u m r p A A A A O k A A A A T A A A A A A A A A A A A A A A A A P M A A A B b Q 2 9 u d G V u d F 9 U e X B l c 1 0 u e G 1 s U E s B A i 0 A F A A C A A g A i Y h s T Q O 8 l h w / A Q A A g g I A A B M A A A A A A A A A A A A A A A A A 5 A E A A E Z v c m 1 1 b G F z L 1 N l Y 3 R p b 2 4 x L m 1 Q S w U G A A A A A A M A A w D C A A A A c A 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e Q 0 A A A A A A A B X D 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0 9 S S y U y M F N D T 1 B F 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k y I i A v P j x F b n R y e S B U e X B l P S J G a W x s R X J y b 3 J D b 2 R l I i B W Y W x 1 Z T 0 i c 1 V u a 2 5 v d 2 4 i I C 8 + P E V u d H J 5 I F R 5 c G U 9 I k Z p b G x F c n J v c k N v d W 5 0 I i B W Y W x 1 Z T 0 i b D A i I C 8 + P E V u d H J 5 I F R 5 c G U 9 I k Z p b G x M Y X N 0 V X B k Y X R l Z C I g V m F s d W U 9 I m Q y M D E 4 L T E x L T E y V D I y O j A z O j E 3 L j Y w N j U 3 M D J a I i A v P j x F b n R y e S B U e X B l P S J G a W x s Q 2 9 s d W 1 u V H l w Z X M i I F Z h b H V l P S J z Q m d Z R 0 J n W U F C Z 1 l H Q m c 9 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X T 1 J L I F N D T 1 B F L 0 N o Y W 5 n Z W Q g V H l w Z S 5 7 Q 2 9 s d W 1 u M S w w f S Z x d W 9 0 O y w m c X V v d D t T Z W N 0 a W 9 u M S 9 X T 1 J L I F N D T 1 B F L 0 N o Y W 5 n Z W Q g V H l w Z S 5 7 Q 2 9 s d W 1 u M i w x f S Z x d W 9 0 O y w m c X V v d D t T Z W N 0 a W 9 u M S 9 X T 1 J L I F N D T 1 B F L 0 N o Y W 5 n Z W Q g V H l w Z S 5 7 Q 2 9 s d W 1 u M y w y f S Z x d W 9 0 O y w m c X V v d D t T Z W N 0 a W 9 u M S 9 X T 1 J L I F N D T 1 B F L 0 N o Y W 5 n Z W Q g V H l w Z S 5 7 Q 2 9 s d W 1 u N C w z f S Z x d W 9 0 O y w m c X V v d D t T Z W N 0 a W 9 u M S 9 X T 1 J L I F N D T 1 B F L 0 N o Y W 5 n Z W Q g V H l w Z S 5 7 Q 2 9 s d W 1 u N S w 0 f S Z x d W 9 0 O y w m c X V v d D t T Z W N 0 a W 9 u M S 9 X T 1 J L I F N D T 1 B F L 0 N o Y W 5 n Z W Q g V H l w Z S 5 7 Q 2 9 s d W 1 u N i w 1 f S Z x d W 9 0 O y w m c X V v d D t T Z W N 0 a W 9 u M S 9 X T 1 J L I F N D T 1 B F L 0 N o Y W 5 n Z W Q g V H l w Z S 5 7 Q 2 9 s d W 1 u N y w 2 f S Z x d W 9 0 O y w m c X V v d D t T Z W N 0 a W 9 u M S 9 X T 1 J L I F N D T 1 B F L 0 N o Y W 5 n Z W Q g V H l w Z S 5 7 Q 2 9 s d W 1 u O C w 3 f S Z x d W 9 0 O y w m c X V v d D t T Z W N 0 a W 9 u M S 9 X T 1 J L I F N D T 1 B F L 0 N o Y W 5 n Z W Q g V H l w Z S 5 7 Q 2 9 s d W 1 u O S w 4 f S Z x d W 9 0 O y w m c X V v d D t T Z W N 0 a W 9 u M S 9 X T 1 J L I F N D T 1 B F L 0 N o Y W 5 n Z W Q g V H l w Z S 5 7 Q 2 9 s d W 1 u M T A s O X 0 m c X V v d D t d L C Z x d W 9 0 O 0 N v b H V t b k N v d W 5 0 J n F 1 b 3 Q 7 O j E w L C Z x d W 9 0 O 0 t l e U N v b H V t b k 5 h b W V z J n F 1 b 3 Q 7 O l t d L C Z x d W 9 0 O 0 N v b H V t b k l k Z W 5 0 a X R p Z X M m c X V v d D s 6 W y Z x d W 9 0 O 1 N l Y 3 R p b 2 4 x L 1 d P U k s g U 0 N P U E U v Q 2 h h b m d l Z C B U e X B l L n t D b 2 x 1 b W 4 x L D B 9 J n F 1 b 3 Q 7 L C Z x d W 9 0 O 1 N l Y 3 R p b 2 4 x L 1 d P U k s g U 0 N P U E U v Q 2 h h b m d l Z C B U e X B l L n t D b 2 x 1 b W 4 y L D F 9 J n F 1 b 3 Q 7 L C Z x d W 9 0 O 1 N l Y 3 R p b 2 4 x L 1 d P U k s g U 0 N P U E U v Q 2 h h b m d l Z C B U e X B l L n t D b 2 x 1 b W 4 z L D J 9 J n F 1 b 3 Q 7 L C Z x d W 9 0 O 1 N l Y 3 R p b 2 4 x L 1 d P U k s g U 0 N P U E U v Q 2 h h b m d l Z C B U e X B l L n t D b 2 x 1 b W 4 0 L D N 9 J n F 1 b 3 Q 7 L C Z x d W 9 0 O 1 N l Y 3 R p b 2 4 x L 1 d P U k s g U 0 N P U E U v Q 2 h h b m d l Z C B U e X B l L n t D b 2 x 1 b W 4 1 L D R 9 J n F 1 b 3 Q 7 L C Z x d W 9 0 O 1 N l Y 3 R p b 2 4 x L 1 d P U k s g U 0 N P U E U v Q 2 h h b m d l Z C B U e X B l L n t D b 2 x 1 b W 4 2 L D V 9 J n F 1 b 3 Q 7 L C Z x d W 9 0 O 1 N l Y 3 R p b 2 4 x L 1 d P U k s g U 0 N P U E U v Q 2 h h b m d l Z C B U e X B l L n t D b 2 x 1 b W 4 3 L D Z 9 J n F 1 b 3 Q 7 L C Z x d W 9 0 O 1 N l Y 3 R p b 2 4 x L 1 d P U k s g U 0 N P U E U v Q 2 h h b m d l Z C B U e X B l L n t D b 2 x 1 b W 4 4 L D d 9 J n F 1 b 3 Q 7 L C Z x d W 9 0 O 1 N l Y 3 R p b 2 4 x L 1 d P U k s g U 0 N P U E U v Q 2 h h b m d l Z C B U e X B l L n t D b 2 x 1 b W 4 5 L D h 9 J n F 1 b 3 Q 7 L C Z x d W 9 0 O 1 N l Y 3 R p b 2 4 x L 1 d P U k s g U 0 N P U E U v Q 2 h h b m d l Z C B U e X B l L n t D b 2 x 1 b W 4 x M C w 5 f S Z x d W 9 0 O 1 0 s J n F 1 b 3 Q 7 U m V s Y X R p b 2 5 z a G l w S W 5 m b y Z x d W 9 0 O z p b X X 0 i I C 8 + P E V u d H J 5 I F R 5 c G U 9 I l F 1 Z X J 5 S U Q i I F Z h b H V l P S J z N z R m M D A y Y m M t Z j M w Y i 0 0 Z D Y 2 L T l i N T U t O D I 3 N G J k Z D A 1 Y j E 1 I i A v P j w v U 3 R h Y m x l R W 5 0 c m l l c z 4 8 L 0 l 0 Z W 0 + P E l 0 Z W 0 + P E l 0 Z W 1 M b 2 N h d G l v b j 4 8 S X R l b V R 5 c G U + R m 9 y b X V s Y T w v S X R l b V R 5 c G U + P E l 0 Z W 1 Q Y X R o P l N l Y 3 R p b 2 4 x L 1 d P U k s l M j B T Q 0 9 Q R S 9 T b 3 V y Y 2 U 8 L 0 l 0 Z W 1 Q Y X R o P j w v S X R l b U x v Y 2 F 0 a W 9 u P j x T d G F i b G V F b n R y a W V z I C 8 + P C 9 J d G V t P j x J d G V t P j x J d G V t T G 9 j Y X R p b 2 4 + P E l 0 Z W 1 U e X B l P k Z v c m 1 1 b G E 8 L 0 l 0 Z W 1 U e X B l P j x J d G V t U G F 0 a D 5 T Z W N 0 a W 9 u M S 9 X T 1 J L J T I w U 0 N P U E U v V 0 9 S S y U y M F N D T 1 B F X 1 N o Z W V 0 P C 9 J d G V t U G F 0 a D 4 8 L 0 l 0 Z W 1 M b 2 N h d G l v b j 4 8 U 3 R h Y m x l R W 5 0 c m l l c y A v P j w v S X R l b T 4 8 S X R l b T 4 8 S X R l b U x v Y 2 F 0 a W 9 u P j x J d G V t V H l w Z T 5 G b 3 J t d W x h P C 9 J d G V t V H l w Z T 4 8 S X R l b V B h d G g + U 2 V j d G l v b j E v V 0 9 S S y U y M F N D T 1 B F L 0 N o Y W 5 n Z W Q l M j B U e X B l P C 9 J d G V t U G F 0 a D 4 8 L 0 l 0 Z W 1 M b 2 N h d G l v b j 4 8 U 3 R h Y m x l R W 5 0 c m l l c y A v P j w v S X R l b T 4 8 L 0 l 0 Z W 1 z P j w v T G 9 j Y W x Q Y W N r Y W d l T W V 0 Y W R h d G F G a W x l P h Y A A A B Q S w U G A A A A A A A A A A A A A A A A A A A A A A A A 2 g A A A A E A A A D Q j J 3 f A R X R E Y x 6 A M B P w p f r A Q A A A I r e 3 J P O 8 u R K u R m V p S 0 h B s s A A A A A A g A A A A A A A 2 Y A A M A A A A A Q A A A A k P H J 6 b a T i O T W Q y u b S K k R Q A A A A A A E g A A A o A A A A B A A A A B S B d y T H C X 1 x j B S Z 4 V F x 3 Q n U A A A A C P h F X L A O f c U D I b Q e v 8 X h 2 o M 5 + r b l v I k b / + W W d h Y c I G j q h i s t 0 O b 9 p 5 2 I n Z 2 R D 7 n 1 I B r b o S m l u 4 o 2 m y c e 8 E M W R W w 2 J v 7 7 d 7 B S f l B M s L r D r Q q F A A A A E d S s a 1 W Q 7 G p g o V 7 K B N / M P H k i 5 a f < / D a t a M a s h u p > 
</file>

<file path=customXml/itemProps1.xml><?xml version="1.0" encoding="utf-8"?>
<ds:datastoreItem xmlns:ds="http://schemas.openxmlformats.org/officeDocument/2006/customXml" ds:itemID="{7D447C5C-4CCD-479C-9016-A92AAD5D8C2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PROJECT INFO</vt:lpstr>
      <vt:lpstr>SCOPE</vt:lpstr>
      <vt:lpstr>Trade Item</vt:lpstr>
      <vt:lpstr>Origin of Scope</vt:lpstr>
      <vt:lpstr>File Info</vt:lpstr>
      <vt:lpstr>SCOPE!_Hlk524520061</vt:lpstr>
      <vt:lpstr>SCOPE!Print_Area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 ScopeCost 9.14.18.xlsx</dc:title>
  <dc:creator>James C. McDonald</dc:creator>
  <cp:lastModifiedBy>Javier Pagan</cp:lastModifiedBy>
  <cp:lastPrinted>2021-06-18T12:38:25Z</cp:lastPrinted>
  <dcterms:created xsi:type="dcterms:W3CDTF">2018-11-08T12:58:30Z</dcterms:created>
  <dcterms:modified xsi:type="dcterms:W3CDTF">2024-07-30T21:19:40Z</dcterms:modified>
</cp:coreProperties>
</file>